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1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 - JSE Limited\Desktop\"/>
    </mc:Choice>
  </mc:AlternateContent>
  <xr:revisionPtr revIDLastSave="599" documentId="13_ncr:1_{90E22A9A-3CAA-4309-A501-02A8B5C99CCE}" xr6:coauthVersionLast="47" xr6:coauthVersionMax="47" xr10:uidLastSave="{0FE91D84-42E9-4D1C-A6C0-CE54A34A0842}"/>
  <bookViews>
    <workbookView xWindow="-103" yWindow="-103" windowWidth="22149" windowHeight="11949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Lookups!$T$2:$T$25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Lookups!$AB$2:$AB$13</definedName>
    <definedName name="SWK">Lookups!$AF$2:$AF$70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ES4" i="1"/>
  <c r="XES5" i="1"/>
  <c r="XES6" i="1"/>
  <c r="XES7" i="1"/>
  <c r="XES8" i="1"/>
  <c r="XES9" i="1"/>
  <c r="XES10" i="1"/>
  <c r="XES11" i="1"/>
  <c r="XEU11" i="1" s="1"/>
  <c r="XES12" i="1"/>
  <c r="XES13" i="1"/>
  <c r="XES14" i="1"/>
  <c r="XES15" i="1"/>
  <c r="XEU15" i="1" s="1"/>
  <c r="XES16" i="1"/>
  <c r="XES17" i="1"/>
  <c r="XES18" i="1"/>
  <c r="XES19" i="1"/>
  <c r="XEU19" i="1" s="1"/>
  <c r="XES20" i="1"/>
  <c r="XES21" i="1"/>
  <c r="XES22" i="1"/>
  <c r="XES23" i="1"/>
  <c r="XES24" i="1"/>
  <c r="XES25" i="1"/>
  <c r="XES26" i="1"/>
  <c r="XES27" i="1"/>
  <c r="XES28" i="1"/>
  <c r="XES29" i="1"/>
  <c r="XES30" i="1"/>
  <c r="XES31" i="1"/>
  <c r="XEU31" i="1" s="1"/>
  <c r="XES32" i="1"/>
  <c r="XES33" i="1"/>
  <c r="XES34" i="1"/>
  <c r="XES35" i="1"/>
  <c r="XEU35" i="1" s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U47" i="1" s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U59" i="1" s="1"/>
  <c r="XES60" i="1"/>
  <c r="XES61" i="1"/>
  <c r="XES62" i="1"/>
  <c r="XES63" i="1"/>
  <c r="XEU63" i="1" s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U87" i="1" s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S104" i="1"/>
  <c r="XES105" i="1"/>
  <c r="XES106" i="1"/>
  <c r="XES107" i="1"/>
  <c r="XEU107" i="1" s="1"/>
  <c r="XES108" i="1"/>
  <c r="XES109" i="1"/>
  <c r="XES110" i="1"/>
  <c r="XES111" i="1"/>
  <c r="XES112" i="1"/>
  <c r="XES113" i="1"/>
  <c r="XES114" i="1"/>
  <c r="XES115" i="1"/>
  <c r="XEU110" i="1" l="1"/>
  <c r="XEU102" i="1"/>
  <c r="XEU94" i="1"/>
  <c r="XEU86" i="1"/>
  <c r="XEU82" i="1"/>
  <c r="XEU78" i="1"/>
  <c r="XEU74" i="1"/>
  <c r="XEU70" i="1"/>
  <c r="XEU66" i="1"/>
  <c r="XEU62" i="1"/>
  <c r="XEU58" i="1"/>
  <c r="XEU54" i="1"/>
  <c r="XEU50" i="1"/>
  <c r="XEU46" i="1"/>
  <c r="XEU42" i="1"/>
  <c r="XEU38" i="1"/>
  <c r="XEU34" i="1"/>
  <c r="XEU30" i="1"/>
  <c r="XEU18" i="1"/>
  <c r="XEU114" i="1"/>
  <c r="XEU106" i="1"/>
  <c r="XEU98" i="1"/>
  <c r="XEU90" i="1"/>
  <c r="XEU14" i="1"/>
  <c r="XEU10" i="1"/>
  <c r="XEU49" i="1"/>
  <c r="XEU45" i="1"/>
  <c r="XEU41" i="1"/>
  <c r="XEU37" i="1"/>
  <c r="XEU29" i="1"/>
  <c r="XEU26" i="1"/>
  <c r="XEU25" i="1"/>
  <c r="XEU23" i="1"/>
  <c r="XEU22" i="1"/>
  <c r="XEU13" i="1"/>
  <c r="XEU113" i="1"/>
  <c r="XEU97" i="1"/>
  <c r="XEU89" i="1"/>
  <c r="XEU73" i="1"/>
  <c r="XEU93" i="1"/>
  <c r="XEU85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7" i="1"/>
  <c r="XEU5" i="1"/>
  <c r="XEU4" i="1"/>
  <c r="XEU109" i="1"/>
  <c r="XEU101" i="1"/>
  <c r="XEU77" i="1"/>
  <c r="XEU69" i="1"/>
  <c r="XEU61" i="1"/>
  <c r="XEU53" i="1"/>
  <c r="XEU21" i="1"/>
  <c r="XEU105" i="1"/>
  <c r="XEU81" i="1"/>
  <c r="XEU65" i="1"/>
  <c r="XEU57" i="1"/>
  <c r="XEU33" i="1"/>
  <c r="XEU17" i="1"/>
  <c r="XEU9" i="1"/>
  <c r="XEU115" i="1"/>
  <c r="XEU111" i="1"/>
  <c r="XEU103" i="1"/>
  <c r="XEU95" i="1"/>
  <c r="XEU91" i="1"/>
  <c r="XEU75" i="1"/>
  <c r="XEU71" i="1"/>
  <c r="XEU67" i="1"/>
  <c r="XEU55" i="1"/>
  <c r="XEU51" i="1"/>
  <c r="XEU43" i="1"/>
  <c r="XEU39" i="1"/>
  <c r="XEU27" i="1"/>
  <c r="XEU6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G2" i="1" l="1"/>
  <c r="XEV14" i="1"/>
  <c r="XEV18" i="1"/>
  <c r="XEV10" i="1"/>
  <c r="XEV115" i="1"/>
  <c r="XFA11" i="1"/>
  <c r="XFA102" i="1"/>
  <c r="XEV60" i="1"/>
  <c r="XEV90" i="1"/>
  <c r="XEV41" i="1"/>
  <c r="XFA58" i="1"/>
  <c r="XEV66" i="1"/>
  <c r="XEV110" i="1"/>
  <c r="XEV6" i="1"/>
  <c r="XEV19" i="1"/>
  <c r="XFA99" i="1"/>
  <c r="XEV78" i="1"/>
  <c r="XFA93" i="1"/>
  <c r="XEV4" i="1"/>
  <c r="XEV113" i="1"/>
  <c r="XEV111" i="1"/>
  <c r="XFA100" i="1"/>
  <c r="XEV82" i="1"/>
  <c r="XEV104" i="1"/>
  <c r="XEV74" i="1"/>
  <c r="XFA111" i="1"/>
  <c r="XEV62" i="1"/>
  <c r="XEV11" i="1"/>
  <c r="XEV73" i="1"/>
  <c r="XFA21" i="1"/>
  <c r="XEV65" i="1"/>
  <c r="XEV26" i="1"/>
  <c r="XFA14" i="1"/>
  <c r="XEV58" i="1"/>
  <c r="XEV89" i="1"/>
  <c r="XEV15" i="1"/>
  <c r="XEV34" i="1"/>
  <c r="XEV105" i="1"/>
  <c r="XEV7" i="1"/>
  <c r="XEV59" i="1"/>
  <c r="XFA52" i="1"/>
  <c r="XFA39" i="1"/>
  <c r="XEV25" i="1"/>
  <c r="XFA114" i="1"/>
  <c r="XFA13" i="1"/>
  <c r="XFA20" i="1"/>
  <c r="XFA50" i="1"/>
  <c r="XEV64" i="1"/>
  <c r="XEV109" i="1"/>
  <c r="XEV99" i="1"/>
  <c r="XFA41" i="1"/>
  <c r="XFA31" i="1"/>
  <c r="XEV54" i="1"/>
  <c r="XEV68" i="1"/>
  <c r="XEV93" i="1"/>
  <c r="XFA49" i="1"/>
  <c r="XFA112" i="1"/>
  <c r="XEV96" i="1"/>
  <c r="XEV8" i="1"/>
  <c r="XEV112" i="1"/>
  <c r="XFA87" i="1"/>
  <c r="XFA83" i="1"/>
  <c r="XEV69" i="1"/>
  <c r="XEV106" i="1"/>
  <c r="XEV63" i="1"/>
  <c r="XFA105" i="1"/>
  <c r="XFA90" i="1"/>
  <c r="XFA37" i="1"/>
  <c r="XFA82" i="1"/>
  <c r="XFA45" i="1"/>
  <c r="XFA113" i="1"/>
  <c r="XEV21" i="1"/>
  <c r="XEV95" i="1"/>
  <c r="XFA81" i="1"/>
  <c r="XEV46" i="1"/>
  <c r="XEV76" i="1"/>
  <c r="XFA76" i="1"/>
  <c r="XFA115" i="1"/>
  <c r="XFA48" i="1"/>
  <c r="XFA66" i="1"/>
  <c r="XEV114" i="1"/>
  <c r="XFA74" i="1"/>
  <c r="XEV75" i="1"/>
  <c r="XFA15" i="1"/>
  <c r="XFA33" i="1"/>
  <c r="XEV57" i="1"/>
  <c r="XFA110" i="1"/>
  <c r="XFA30" i="1"/>
  <c r="XFA72" i="1"/>
  <c r="XFA51" i="1"/>
  <c r="XFA67" i="1"/>
  <c r="XEV53" i="1"/>
  <c r="XFA24" i="1"/>
  <c r="XEV32" i="1"/>
  <c r="XEV87" i="1"/>
  <c r="XEV35" i="1"/>
  <c r="XFA25" i="1"/>
  <c r="XEV56" i="1"/>
  <c r="XEV61" i="1"/>
  <c r="XEV81" i="1"/>
  <c r="XEV42" i="1"/>
  <c r="XEV30" i="1"/>
  <c r="XFA62" i="1"/>
  <c r="XFA63" i="1"/>
  <c r="XFA60" i="1"/>
  <c r="XEV20" i="1"/>
  <c r="XFA4" i="1"/>
  <c r="XEV67" i="1"/>
  <c r="XFA54" i="1"/>
  <c r="XFA86" i="1"/>
  <c r="XFA65" i="1"/>
  <c r="XEV77" i="1"/>
  <c r="XFA79" i="1"/>
  <c r="XEV83" i="1"/>
  <c r="XFA94" i="1"/>
  <c r="XFA91" i="1"/>
  <c r="XEV88" i="1"/>
  <c r="XEV103" i="1"/>
  <c r="XFA96" i="1"/>
  <c r="XEV13" i="1"/>
  <c r="XEV98" i="1"/>
  <c r="XEV40" i="1"/>
  <c r="XEV28" i="1"/>
  <c r="XEV92" i="1"/>
  <c r="XEV94" i="1"/>
  <c r="XFA64" i="1"/>
  <c r="XFA80" i="1"/>
  <c r="XFA5" i="1"/>
  <c r="XFA57" i="1"/>
  <c r="XFA38" i="1"/>
  <c r="XFA9" i="1"/>
  <c r="XFA84" i="1"/>
  <c r="XFA97" i="1"/>
  <c r="XFA92" i="1"/>
  <c r="XFA16" i="1"/>
  <c r="XEV102" i="1"/>
  <c r="XEV16" i="1"/>
  <c r="XEV80" i="1"/>
  <c r="XFA8" i="1"/>
  <c r="XEV44" i="1"/>
  <c r="XFA98" i="1"/>
  <c r="XFA27" i="1"/>
  <c r="XFA53" i="1"/>
  <c r="XFA69" i="1"/>
  <c r="XEV38" i="1"/>
  <c r="XFA77" i="1"/>
  <c r="XFA70" i="1"/>
  <c r="XFA47" i="1"/>
  <c r="XFA32" i="1"/>
  <c r="XEV79" i="1"/>
  <c r="XFA73" i="1"/>
  <c r="XEV72" i="1"/>
  <c r="XFA36" i="1"/>
  <c r="XFA56" i="1"/>
  <c r="XEV45" i="1"/>
  <c r="XEV37" i="1"/>
  <c r="XEV17" i="1"/>
  <c r="XEV52" i="1"/>
  <c r="XFA26" i="1"/>
  <c r="XFA44" i="1"/>
  <c r="XFA68" i="1"/>
  <c r="XEV49" i="1"/>
  <c r="XEV9" i="1"/>
  <c r="XEV84" i="1"/>
  <c r="XEV33" i="1"/>
  <c r="XFA78" i="1"/>
  <c r="XEV27" i="1"/>
  <c r="XEV5" i="1"/>
  <c r="XEV101" i="1"/>
  <c r="XFA59" i="1"/>
  <c r="XFA85" i="1"/>
  <c r="XEV108" i="1"/>
  <c r="XEV47" i="1"/>
  <c r="XEV86" i="1"/>
  <c r="XFA12" i="1"/>
  <c r="XEV24" i="1"/>
  <c r="XEV31" i="1"/>
  <c r="XFA10" i="1"/>
  <c r="XFA6" i="1"/>
  <c r="XEV51" i="1"/>
  <c r="XFA43" i="1"/>
  <c r="XEV12" i="1"/>
  <c r="XFA106" i="1"/>
  <c r="XFA95" i="1"/>
  <c r="XFA7" i="1"/>
  <c r="XFA103" i="1"/>
  <c r="XEV50" i="1"/>
  <c r="XEV107" i="1"/>
  <c r="XEV100" i="1"/>
  <c r="XFA55" i="1"/>
  <c r="XFA23" i="1"/>
  <c r="XEV55" i="1"/>
  <c r="XEV43" i="1"/>
  <c r="XEV39" i="1"/>
  <c r="XFA19" i="1"/>
  <c r="XFA88" i="1"/>
  <c r="XFA75" i="1"/>
  <c r="XFA108" i="1"/>
  <c r="XFA28" i="1"/>
  <c r="XFA109" i="1"/>
  <c r="XEV70" i="1"/>
  <c r="XFA17" i="1"/>
  <c r="XEV97" i="1"/>
  <c r="XFA40" i="1"/>
  <c r="XFA29" i="1"/>
  <c r="XEV22" i="1"/>
  <c r="XFA22" i="1"/>
  <c r="XFA89" i="1"/>
  <c r="XEV85" i="1"/>
  <c r="XFA35" i="1"/>
  <c r="XEV91" i="1"/>
  <c r="XEV23" i="1"/>
  <c r="XEV29" i="1"/>
  <c r="XFA104" i="1"/>
  <c r="XEV71" i="1"/>
  <c r="XFA71" i="1"/>
  <c r="XFA18" i="1"/>
  <c r="XFA34" i="1"/>
  <c r="XFA101" i="1"/>
  <c r="XFA61" i="1"/>
  <c r="XFA46" i="1"/>
  <c r="XEV36" i="1"/>
  <c r="XEV48" i="1"/>
  <c r="XFA42" i="1"/>
  <c r="XFA107" i="1"/>
  <c r="D2" i="1" l="1"/>
  <c r="C2" i="1"/>
</calcChain>
</file>

<file path=xl/sharedStrings.xml><?xml version="1.0" encoding="utf-8"?>
<sst xmlns="http://schemas.openxmlformats.org/spreadsheetml/2006/main" count="376" uniqueCount="335">
  <si>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</si>
  <si>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</si>
  <si>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</si>
  <si>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</si>
  <si>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</si>
  <si>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</si>
  <si>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</si>
  <si>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</si>
  <si>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</si>
  <si>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</si>
  <si>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</si>
  <si>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</si>
  <si>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</si>
  <si>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</si>
  <si>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</si>
  <si>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</si>
  <si>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</si>
  <si>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</si>
  <si>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</si>
  <si>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</si>
  <si>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</si>
  <si>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</si>
  <si>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Weiveld *</t>
  </si>
  <si>
    <t>No Out-Loading. Fumigation.</t>
  </si>
  <si>
    <t>YMAZ 056 817 6574 / 060 966 6835 vir verdere inligting.</t>
  </si>
  <si>
    <t>Van Tonder</t>
  </si>
  <si>
    <t>SUNS 051 433 2125 / 060 966 6870 vir verdere inligting. G280</t>
  </si>
  <si>
    <t>Winburg *</t>
  </si>
  <si>
    <t>No Out-Loading. Scheduled Maintenance.</t>
  </si>
  <si>
    <t>WMAZ 060 966 6873 vir verdere inligting. G241</t>
  </si>
  <si>
    <t>Wolwehoek</t>
  </si>
  <si>
    <t>ALL COMM.018 464 7137 vir verdere inliging. G247</t>
  </si>
  <si>
    <t xml:space="preserve">Viljoenskroon </t>
  </si>
  <si>
    <t>SUNS 060 966 6853 / 056 343 3326 vir verdere inligting. G232</t>
  </si>
  <si>
    <t>Schuttesdraai</t>
  </si>
  <si>
    <t>060 966 6851 vir verdere inligting. G253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</si>
  <si>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</si>
  <si>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</si>
  <si>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</si>
  <si>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</si>
  <si>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</si>
  <si>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</si>
  <si>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</si>
  <si>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</si>
  <si>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</si>
  <si>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</si>
  <si>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</si>
  <si>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</si>
  <si>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</si>
  <si>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</si>
  <si>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SST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</si>
  <si>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</si>
  <si>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</si>
  <si>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</si>
  <si>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</si>
  <si>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</si>
  <si>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</si>
  <si>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</si>
  <si>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</si>
  <si>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</si>
  <si>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</si>
  <si>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</si>
  <si>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</si>
  <si>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</si>
  <si>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</si>
  <si>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</si>
  <si>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</si>
  <si>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</si>
  <si>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</si>
  <si>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</si>
  <si>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</si>
  <si>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</si>
  <si>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</si>
  <si>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</si>
  <si>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</si>
  <si>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</si>
  <si>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</si>
  <si>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</si>
  <si>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</si>
  <si>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</si>
  <si>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</si>
  <si>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</si>
  <si>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</si>
  <si>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</si>
  <si>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</si>
  <si>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</si>
  <si>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</si>
  <si>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</si>
  <si>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</si>
  <si>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</si>
  <si>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</si>
  <si>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</si>
  <si>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</si>
  <si>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</si>
  <si>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</si>
  <si>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</si>
  <si>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</si>
  <si>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</si>
  <si>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</si>
  <si>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</si>
  <si>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</si>
  <si>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</si>
  <si>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</si>
  <si>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</si>
  <si>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</si>
  <si>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</si>
  <si>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</si>
  <si>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</si>
  <si>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</si>
  <si>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</si>
  <si>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</si>
  <si>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</si>
  <si>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</si>
  <si>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</si>
  <si>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Herold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</si>
  <si>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</si>
  <si>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</si>
  <si>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</si>
  <si>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</si>
  <si>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</si>
  <si>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</si>
  <si>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</si>
  <si>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</si>
  <si>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</si>
  <si>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</si>
  <si>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</si>
  <si>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</si>
  <si>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</si>
  <si>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</si>
  <si>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</si>
  <si>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</si>
  <si>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</si>
  <si>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</si>
  <si>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</si>
  <si>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</si>
  <si>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</si>
  <si>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</si>
  <si>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</si>
  <si>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</si>
  <si>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</si>
  <si>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</si>
  <si>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</si>
  <si>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</si>
  <si>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</si>
  <si>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</si>
  <si>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</si>
  <si>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</si>
  <si>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</si>
  <si>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</si>
  <si>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</si>
  <si>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</si>
  <si>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</si>
  <si>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</si>
  <si>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</si>
  <si>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</si>
  <si>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</si>
  <si>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</si>
  <si>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</si>
  <si>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</si>
  <si>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</si>
  <si>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</si>
  <si>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</si>
  <si>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</si>
  <si>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</si>
  <si>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</si>
  <si>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</si>
  <si>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</si>
  <si>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</si>
  <si>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</si>
  <si>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</si>
  <si>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</si>
  <si>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</si>
  <si>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</si>
  <si>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</si>
  <si>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</si>
  <si>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</si>
  <si>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</si>
  <si>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</si>
  <si>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</si>
  <si>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</si>
  <si>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</si>
  <si>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</si>
  <si>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</si>
  <si>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</si>
  <si>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</si>
  <si>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</si>
  <si>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</si>
  <si>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</si>
  <si>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</si>
  <si>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</si>
  <si>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</si>
  <si>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</si>
  <si>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</si>
  <si>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</si>
  <si>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</si>
  <si>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</si>
  <si>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</si>
  <si>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</si>
  <si>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</si>
  <si>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</si>
  <si>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</si>
  <si>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</si>
  <si>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</si>
  <si>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</si>
  <si>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</si>
  <si>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</si>
  <si>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</si>
  <si>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</si>
  <si>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</si>
  <si>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</si>
  <si>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</si>
  <si>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</si>
  <si>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</si>
  <si>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</si>
  <si>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</si>
  <si>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</si>
  <si>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</si>
  <si>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</si>
  <si>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</si>
  <si>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</si>
  <si>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</si>
  <si>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Sannieshof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</si>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</sst>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9" fillId="0" borderId="0" xfId="0" applyFont="1"/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7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1200754</xdr:colOff>
      <xdr:row>0</xdr:row>
      <xdr:rowOff>123265</xdr:rowOff>
    </xdr:from>
    <xdr:to>
      <xdr:col>6</xdr:col>
      <xdr:colOff>3260912</xdr:colOff>
      <xdr:row>0</xdr:row>
      <xdr:rowOff>672353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223555</xdr:colOff>
      <xdr:row>0</xdr:row>
      <xdr:rowOff>156322</xdr:rowOff>
    </xdr:from>
    <xdr:to>
      <xdr:col>3</xdr:col>
      <xdr:colOff>1680880</xdr:colOff>
      <xdr:row>0</xdr:row>
      <xdr:rowOff>560294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214433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5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5" zoomScale="80" zoomScaleNormal="80" workbookViewId="0">
      <selection activeCell="F10" sqref="F10"/>
    </sheetView>
  </sheetViews>
  <sheetFormatPr defaultColWidth="9.140625" defaultRowHeight="14.65" zeroHeight="1"/>
  <cols>
    <col min="1" max="1" width="9.140625" hidden="1" customWidth="1"/>
    <col min="2" max="2" width="16.28515625" customWidth="1"/>
    <col min="3" max="3" width="32.42578125" customWidth="1"/>
    <col min="4" max="4" width="66.140625" customWidth="1"/>
    <col min="5" max="5" width="22.5703125" style="4" customWidth="1"/>
    <col min="6" max="6" width="22.85546875" style="4" customWidth="1"/>
    <col min="7" max="7" width="53.5703125" customWidth="1"/>
    <col min="8" max="8" width="9.140625" hidden="1" customWidth="1"/>
    <col min="9" max="16374" width="24.7109375" hidden="1" customWidth="1"/>
    <col min="16375" max="16375" width="17" hidden="1" customWidth="1"/>
    <col min="16376" max="16376" width="18.7109375" hidden="1" customWidth="1"/>
    <col min="16377" max="16378" width="17.42578125" hidden="1" customWidth="1"/>
    <col min="16379" max="16379" width="19" hidden="1" customWidth="1"/>
    <col min="16380" max="16380" width="17.42578125" hidden="1" customWidth="1"/>
    <col min="16381" max="16381" width="18.28515625" hidden="1" customWidth="1"/>
    <col min="16382" max="16382" width="13.140625" hidden="1" customWidth="1"/>
    <col min="16383" max="16383" width="19.42578125" hidden="1" customWidth="1"/>
    <col min="16384" max="16384" width="34.28515625" hidden="1" customWidth="1"/>
  </cols>
  <sheetData>
    <row r="1" spans="1:9 16373:16384" ht="72" customHeight="1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>
      <c r="A2" s="7"/>
      <c r="B2" s="12" t="str">
        <f>IF(AND(AND($XEU$4:$XEU$115)), "", "Silo unavailability is incomplete")</f>
        <v/>
      </c>
      <c r="C2" s="12" t="str">
        <f ca="1">IF(AND(AND($XFA$4:$XFA$115),OR($XFB$4:$XFB$115)), "", "Location is invalid")</f>
        <v/>
      </c>
      <c r="D2" s="12" t="str">
        <f ca="1">IF(AND(AND($XEX4:$XEX115),OR(($XEV$4:$XEV$115))), "", "Reason is invalid")</f>
        <v/>
      </c>
      <c r="E2" s="12" t="str">
        <f>IF(AND(AND($XEY$4:$XEY$115)), "", "Date must be greater than 1 Jan 2017")</f>
        <v/>
      </c>
      <c r="F2" s="12" t="str">
        <f>IF(AND(AND($XEZ$4:$XEZ$115)), "", "Date must be greater than 1 Jan 2017")</f>
        <v/>
      </c>
      <c r="G2" s="12" t="str">
        <f>IF(AND(AND($XFD$4:$XFD$115)), "", "Please provide a valid comment when the reason is `Other unavailability reason. Please supply a comment`")</f>
        <v/>
      </c>
    </row>
    <row r="3" spans="1:9 16373:16384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customFormat="1" ht="15">
      <c r="B4" s="14" t="s">
        <v>21</v>
      </c>
      <c r="C4" s="14" t="s">
        <v>22</v>
      </c>
      <c r="D4" s="14" t="s">
        <v>23</v>
      </c>
      <c r="E4" s="15">
        <v>44536</v>
      </c>
      <c r="F4" s="15">
        <v>44557</v>
      </c>
      <c r="G4" s="18" t="s">
        <v>24</v>
      </c>
      <c r="H4" s="14"/>
      <c r="I4" s="14"/>
      <c r="XES4">
        <f t="shared" ref="XES4:XES21" si="0">IF(ISBLANK(B4),0,1)</f>
        <v>1</v>
      </c>
      <c r="XET4">
        <f t="shared" ref="XET4:XET21" si="1">IF(CONCATENATE(C4,D4,E4,F4)&lt;&gt;"",1,0)</f>
        <v>1</v>
      </c>
      <c r="XEU4" s="11">
        <f t="shared" ref="XEU4:XEU45" si="2">IF(AND(XES4=0,XET4=1),0,1)</f>
        <v>1</v>
      </c>
      <c r="XEV4">
        <f t="shared" ref="XEV4:XEV21" ca="1" si="3">IF(AND(B4&lt;&gt;"",ISNA(VLOOKUP(D4,INDIRECT("Reasons"),1,FALSE))),0,1)</f>
        <v>1</v>
      </c>
      <c r="XEX4">
        <f t="shared" ref="XEX4:XEX21" si="4">IF(AND(B4&lt;&gt;"",ISBLANK(D4)),0,1)</f>
        <v>1</v>
      </c>
      <c r="XEY4">
        <f t="shared" ref="XEY4:XEY21" si="5">IF(AND(B4&lt;&gt;"",ISBLANK(E4)),0,1)</f>
        <v>1</v>
      </c>
      <c r="XEZ4">
        <f t="shared" ref="XEZ4:XEZ21" si="6">IF(AND(B4&lt;&gt;"",ISBLANK(F4)),0,1)</f>
        <v>1</v>
      </c>
      <c r="XFA4">
        <f t="shared" ref="XFA4:XFA21" ca="1" si="7">IF(ISNA(VLOOKUP(C4,INDIRECT(B4),1,FALSE)),0,1)</f>
        <v>1</v>
      </c>
      <c r="XFB4" s="10">
        <f t="shared" ref="XFB4:XFB21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customFormat="1">
      <c r="B5" s="14" t="s">
        <v>21</v>
      </c>
      <c r="C5" s="14" t="s">
        <v>25</v>
      </c>
      <c r="D5" s="14" t="s">
        <v>23</v>
      </c>
      <c r="E5" s="15">
        <v>44543</v>
      </c>
      <c r="F5" s="15">
        <v>44557</v>
      </c>
      <c r="G5" s="14" t="s">
        <v>26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customFormat="1">
      <c r="B6" s="14" t="s">
        <v>21</v>
      </c>
      <c r="C6" s="14" t="s">
        <v>27</v>
      </c>
      <c r="D6" s="14" t="s">
        <v>28</v>
      </c>
      <c r="E6" s="15">
        <v>44544</v>
      </c>
      <c r="F6" s="15">
        <v>44551</v>
      </c>
      <c r="G6" s="14" t="s">
        <v>29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customFormat="1" ht="15">
      <c r="B7" s="14" t="s">
        <v>21</v>
      </c>
      <c r="C7" s="14" t="s">
        <v>30</v>
      </c>
      <c r="D7" s="14" t="s">
        <v>28</v>
      </c>
      <c r="E7" s="15">
        <v>44564</v>
      </c>
      <c r="F7" s="15">
        <v>44568</v>
      </c>
      <c r="G7" s="18" t="s">
        <v>31</v>
      </c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customFormat="1">
      <c r="B8" s="14" t="s">
        <v>21</v>
      </c>
      <c r="C8" s="14" t="s">
        <v>32</v>
      </c>
      <c r="D8" s="14" t="s">
        <v>23</v>
      </c>
      <c r="E8" s="15">
        <v>44550</v>
      </c>
      <c r="F8" s="15">
        <v>44566</v>
      </c>
      <c r="G8" s="14" t="s">
        <v>33</v>
      </c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customFormat="1" ht="15">
      <c r="B9" s="14" t="s">
        <v>21</v>
      </c>
      <c r="C9" s="14" t="s">
        <v>34</v>
      </c>
      <c r="D9" s="14" t="s">
        <v>28</v>
      </c>
      <c r="E9" s="15">
        <v>44553</v>
      </c>
      <c r="F9" s="15">
        <v>44553</v>
      </c>
      <c r="G9" s="18" t="s">
        <v>35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customFormat="1">
      <c r="B10" s="14"/>
      <c r="C10" s="14"/>
      <c r="D10" s="14"/>
      <c r="E10" s="15"/>
      <c r="F10" s="15"/>
      <c r="G10" s="14"/>
      <c r="H10" s="14"/>
      <c r="I10" s="14"/>
      <c r="XES10">
        <f t="shared" si="0"/>
        <v>0</v>
      </c>
      <c r="XET10">
        <f t="shared" si="1"/>
        <v>0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customFormat="1">
      <c r="B11" s="14"/>
      <c r="C11" s="14"/>
      <c r="D11" s="14"/>
      <c r="E11" s="15"/>
      <c r="F11" s="15"/>
      <c r="G11" s="14"/>
      <c r="H11" s="14"/>
      <c r="I11" s="14"/>
      <c r="XES11">
        <f t="shared" si="0"/>
        <v>0</v>
      </c>
      <c r="XET11">
        <f t="shared" si="1"/>
        <v>0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customFormat="1">
      <c r="B12" s="14"/>
      <c r="C12" s="14"/>
      <c r="D12" s="14"/>
      <c r="E12" s="15"/>
      <c r="F12" s="15"/>
      <c r="G12" s="14"/>
      <c r="H12" s="14"/>
      <c r="I12" s="14"/>
      <c r="XES12">
        <f t="shared" si="0"/>
        <v>0</v>
      </c>
      <c r="XET12">
        <f t="shared" si="1"/>
        <v>0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customFormat="1">
      <c r="B13" s="14"/>
      <c r="C13" s="14"/>
      <c r="D13" s="14"/>
      <c r="E13" s="15"/>
      <c r="F13" s="15"/>
      <c r="G13" s="14"/>
      <c r="H13" s="14"/>
      <c r="I13" s="14"/>
      <c r="XES13">
        <f t="shared" si="0"/>
        <v>0</v>
      </c>
      <c r="XET13">
        <f t="shared" si="1"/>
        <v>0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customFormat="1">
      <c r="B14" s="14"/>
      <c r="C14" s="14"/>
      <c r="D14" s="14"/>
      <c r="E14" s="15"/>
      <c r="F14" s="15"/>
      <c r="G14" s="14"/>
      <c r="H14" s="14"/>
      <c r="I14" s="14"/>
      <c r="XES14">
        <f t="shared" si="0"/>
        <v>0</v>
      </c>
      <c r="XET14">
        <f t="shared" si="1"/>
        <v>0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customFormat="1">
      <c r="B15" s="14"/>
      <c r="C15" s="14"/>
      <c r="D15" s="14"/>
      <c r="E15" s="15"/>
      <c r="F15" s="15"/>
      <c r="G15" s="14"/>
      <c r="H15" s="14"/>
      <c r="I15" s="14"/>
      <c r="XES15">
        <f t="shared" si="0"/>
        <v>0</v>
      </c>
      <c r="XET15">
        <f t="shared" si="1"/>
        <v>0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customFormat="1">
      <c r="B16" s="14"/>
      <c r="C16" s="14"/>
      <c r="D16" s="14"/>
      <c r="E16" s="15"/>
      <c r="F16" s="15"/>
      <c r="G16" s="14"/>
      <c r="H16" s="14"/>
      <c r="I16" s="14"/>
      <c r="XES16">
        <f t="shared" si="0"/>
        <v>0</v>
      </c>
      <c r="XET16">
        <f t="shared" si="1"/>
        <v>0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customFormat="1">
      <c r="B17" s="14"/>
      <c r="C17" s="14"/>
      <c r="D17" s="14"/>
      <c r="E17" s="15"/>
      <c r="F17" s="15"/>
      <c r="G17" s="14"/>
      <c r="H17" s="14"/>
      <c r="I17" s="14"/>
      <c r="XES17">
        <f t="shared" si="0"/>
        <v>0</v>
      </c>
      <c r="XET17">
        <f t="shared" si="1"/>
        <v>0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customFormat="1">
      <c r="B18" s="14"/>
      <c r="C18" s="14"/>
      <c r="D18" s="14"/>
      <c r="E18" s="15"/>
      <c r="F18" s="15"/>
      <c r="G18" s="14"/>
      <c r="H18" s="14"/>
      <c r="I18" s="14"/>
      <c r="XES18">
        <f t="shared" si="0"/>
        <v>0</v>
      </c>
      <c r="XET18">
        <f t="shared" si="1"/>
        <v>0</v>
      </c>
      <c r="XEU18" s="11">
        <f t="shared" si="2"/>
        <v>1</v>
      </c>
      <c r="XEV18">
        <f t="shared" ca="1" si="3"/>
        <v>1</v>
      </c>
      <c r="XEX18">
        <f t="shared" si="4"/>
        <v>1</v>
      </c>
      <c r="XEY18">
        <f t="shared" si="5"/>
        <v>1</v>
      </c>
      <c r="XEZ18">
        <f t="shared" si="6"/>
        <v>1</v>
      </c>
      <c r="XFA18">
        <f t="shared" ca="1" si="7"/>
        <v>1</v>
      </c>
      <c r="XFB18" s="10">
        <f t="shared" si="8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customFormat="1">
      <c r="B19" s="14"/>
      <c r="C19" s="14"/>
      <c r="D19" s="14"/>
      <c r="E19" s="15"/>
      <c r="F19" s="15"/>
      <c r="G19" s="14"/>
      <c r="H19" s="14"/>
      <c r="I19" s="14"/>
      <c r="XES19">
        <f t="shared" si="0"/>
        <v>0</v>
      </c>
      <c r="XET19">
        <f t="shared" si="1"/>
        <v>0</v>
      </c>
      <c r="XEU19" s="11">
        <f t="shared" si="2"/>
        <v>1</v>
      </c>
      <c r="XEV19">
        <f t="shared" ca="1" si="3"/>
        <v>1</v>
      </c>
      <c r="XEX19">
        <f t="shared" si="4"/>
        <v>1</v>
      </c>
      <c r="XEY19">
        <f t="shared" si="5"/>
        <v>1</v>
      </c>
      <c r="XEZ19">
        <f t="shared" si="6"/>
        <v>1</v>
      </c>
      <c r="XFA19">
        <f t="shared" ca="1" si="7"/>
        <v>1</v>
      </c>
      <c r="XFB19" s="10">
        <f t="shared" si="8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customFormat="1">
      <c r="B20" s="14"/>
      <c r="C20" s="14"/>
      <c r="D20" s="14"/>
      <c r="E20" s="15"/>
      <c r="F20" s="15"/>
      <c r="G20" s="14"/>
      <c r="H20" s="14"/>
      <c r="I20" s="14"/>
      <c r="XES20">
        <f t="shared" si="0"/>
        <v>0</v>
      </c>
      <c r="XET20">
        <f t="shared" si="1"/>
        <v>0</v>
      </c>
      <c r="XEU20" s="11">
        <f t="shared" si="2"/>
        <v>1</v>
      </c>
      <c r="XEV20">
        <f t="shared" ca="1" si="3"/>
        <v>1</v>
      </c>
      <c r="XEX20">
        <f t="shared" si="4"/>
        <v>1</v>
      </c>
      <c r="XEY20">
        <f t="shared" si="5"/>
        <v>1</v>
      </c>
      <c r="XEZ20">
        <f t="shared" si="6"/>
        <v>1</v>
      </c>
      <c r="XFA20">
        <f t="shared" ca="1" si="7"/>
        <v>1</v>
      </c>
      <c r="XFB20" s="10">
        <f t="shared" si="8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customFormat="1">
      <c r="B21" s="14"/>
      <c r="C21" s="14"/>
      <c r="D21" s="14"/>
      <c r="E21" s="15"/>
      <c r="F21" s="15"/>
      <c r="G21" s="14"/>
      <c r="H21" s="14"/>
      <c r="I21" s="14"/>
      <c r="XES21">
        <f t="shared" si="0"/>
        <v>0</v>
      </c>
      <c r="XET21">
        <f t="shared" si="1"/>
        <v>0</v>
      </c>
      <c r="XEU21" s="11">
        <f t="shared" si="2"/>
        <v>1</v>
      </c>
      <c r="XEV21">
        <f t="shared" ca="1" si="3"/>
        <v>1</v>
      </c>
      <c r="XEX21">
        <f t="shared" si="4"/>
        <v>1</v>
      </c>
      <c r="XEY21">
        <f t="shared" si="5"/>
        <v>1</v>
      </c>
      <c r="XEZ21">
        <f t="shared" si="6"/>
        <v>1</v>
      </c>
      <c r="XFA21">
        <f t="shared" ca="1" si="7"/>
        <v>1</v>
      </c>
      <c r="XFB21" s="10">
        <f t="shared" si="8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customFormat="1">
      <c r="B22" s="14"/>
      <c r="C22" s="14"/>
      <c r="D22" s="14"/>
      <c r="E22" s="15"/>
      <c r="F22" s="15"/>
      <c r="G22" s="14"/>
      <c r="H22" s="14"/>
      <c r="I22" s="14"/>
      <c r="XES22">
        <f t="shared" ref="XES22:XES53" si="9">IF(ISBLANK(B22),0,1)</f>
        <v>0</v>
      </c>
      <c r="XET22">
        <f t="shared" ref="XET22:XET53" si="10">IF(CONCATENATE(C22,D22,E22,F22)&lt;&gt;"",1,0)</f>
        <v>0</v>
      </c>
      <c r="XEU22" s="11">
        <f t="shared" si="2"/>
        <v>1</v>
      </c>
      <c r="XEV22">
        <f t="shared" ref="XEV22:XEV53" ca="1" si="11">IF(AND(B22&lt;&gt;"",ISNA(VLOOKUP(D22,INDIRECT("Reasons"),1,FALSE))),0,1)</f>
        <v>1</v>
      </c>
      <c r="XEX22">
        <f t="shared" ref="XEX22:XEX53" si="12">IF(AND(B22&lt;&gt;"",ISBLANK(D22)),0,1)</f>
        <v>1</v>
      </c>
      <c r="XEY22">
        <f t="shared" ref="XEY22:XEY53" si="13">IF(AND(B22&lt;&gt;"",ISBLANK(E22)),0,1)</f>
        <v>1</v>
      </c>
      <c r="XEZ22">
        <f t="shared" ref="XEZ22:XEZ53" si="14">IF(AND(B22&lt;&gt;"",ISBLANK(F22)),0,1)</f>
        <v>1</v>
      </c>
      <c r="XFA22">
        <f t="shared" ref="XFA22:XFA53" ca="1" si="15">IF(ISNA(VLOOKUP(C22,INDIRECT(B22),1,FALSE)),0,1)</f>
        <v>1</v>
      </c>
      <c r="XFB22" s="10">
        <f t="shared" ref="XFB22:XFB53" si="16">IF(AND(B22&lt;&gt;"",ISBLANK(C22)),0,1)</f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customFormat="1">
      <c r="B23" s="14"/>
      <c r="C23" s="14"/>
      <c r="D23" s="14"/>
      <c r="E23" s="15"/>
      <c r="F23" s="15"/>
      <c r="G23" s="14"/>
      <c r="H23" s="14"/>
      <c r="I23" s="14"/>
      <c r="XES23">
        <f t="shared" si="9"/>
        <v>0</v>
      </c>
      <c r="XET23">
        <f t="shared" si="10"/>
        <v>0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customFormat="1">
      <c r="B24" s="14"/>
      <c r="C24" s="14"/>
      <c r="D24" s="14"/>
      <c r="E24" s="15"/>
      <c r="F24" s="15"/>
      <c r="G24" s="14"/>
      <c r="H24" s="14"/>
      <c r="I24" s="14"/>
      <c r="XES24">
        <f t="shared" si="9"/>
        <v>0</v>
      </c>
      <c r="XET24">
        <f t="shared" si="10"/>
        <v>0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customFormat="1">
      <c r="B25" s="14"/>
      <c r="C25" s="14"/>
      <c r="D25" s="14"/>
      <c r="E25" s="15"/>
      <c r="F25" s="15"/>
      <c r="G25" s="14"/>
      <c r="H25" s="14"/>
      <c r="I25" s="14"/>
      <c r="XES25">
        <f t="shared" si="9"/>
        <v>0</v>
      </c>
      <c r="XET25">
        <f t="shared" si="10"/>
        <v>0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customFormat="1">
      <c r="B26" s="14"/>
      <c r="C26" s="14"/>
      <c r="D26" s="14"/>
      <c r="E26" s="15"/>
      <c r="F26" s="15"/>
      <c r="G26" s="14"/>
      <c r="H26" s="14"/>
      <c r="I26" s="14"/>
      <c r="XES26">
        <f t="shared" si="9"/>
        <v>0</v>
      </c>
      <c r="XET26">
        <f t="shared" si="10"/>
        <v>0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customFormat="1">
      <c r="B27" s="14"/>
      <c r="C27" s="14"/>
      <c r="D27" s="14"/>
      <c r="E27" s="15"/>
      <c r="F27" s="15"/>
      <c r="G27" s="14"/>
      <c r="H27" s="14"/>
      <c r="I27" s="14"/>
      <c r="XES27">
        <f t="shared" si="9"/>
        <v>0</v>
      </c>
      <c r="XET27">
        <f t="shared" si="10"/>
        <v>0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customFormat="1">
      <c r="B28" s="14"/>
      <c r="C28" s="14"/>
      <c r="D28" s="14"/>
      <c r="E28" s="15"/>
      <c r="F28" s="15"/>
      <c r="G28" s="14"/>
      <c r="H28" s="14"/>
      <c r="I28" s="14"/>
      <c r="XES28">
        <f t="shared" si="9"/>
        <v>0</v>
      </c>
      <c r="XET28">
        <f t="shared" si="10"/>
        <v>0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customFormat="1">
      <c r="B29" s="14"/>
      <c r="C29" s="14"/>
      <c r="D29" s="14"/>
      <c r="E29" s="15"/>
      <c r="F29" s="15"/>
      <c r="G29" s="14"/>
      <c r="H29" s="14"/>
      <c r="I29" s="14"/>
      <c r="XES29">
        <f t="shared" si="9"/>
        <v>0</v>
      </c>
      <c r="XET29">
        <f t="shared" si="10"/>
        <v>0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customFormat="1">
      <c r="B30" s="14"/>
      <c r="C30" s="14"/>
      <c r="D30" s="14"/>
      <c r="E30" s="15"/>
      <c r="F30" s="15"/>
      <c r="G30" s="14"/>
      <c r="H30" s="14"/>
      <c r="I30" s="14"/>
      <c r="XES30">
        <f t="shared" si="9"/>
        <v>0</v>
      </c>
      <c r="XET30">
        <f t="shared" si="10"/>
        <v>0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customFormat="1">
      <c r="B31" s="14"/>
      <c r="C31" s="14"/>
      <c r="D31" s="14"/>
      <c r="E31" s="15"/>
      <c r="F31" s="15"/>
      <c r="G31" s="14"/>
      <c r="H31" s="14"/>
      <c r="I31" s="14"/>
      <c r="XES31">
        <f t="shared" si="9"/>
        <v>0</v>
      </c>
      <c r="XET31">
        <f t="shared" si="10"/>
        <v>0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customFormat="1">
      <c r="B32" s="14"/>
      <c r="C32" s="14"/>
      <c r="D32" s="14"/>
      <c r="E32" s="15"/>
      <c r="F32" s="15"/>
      <c r="G32" s="14"/>
      <c r="H32" s="14"/>
      <c r="I32" s="14"/>
      <c r="XES32">
        <f t="shared" si="9"/>
        <v>0</v>
      </c>
      <c r="XET32">
        <f t="shared" si="10"/>
        <v>0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customFormat="1">
      <c r="B33" s="14"/>
      <c r="C33" s="14"/>
      <c r="D33" s="14"/>
      <c r="E33" s="15"/>
      <c r="F33" s="15"/>
      <c r="G33" s="14"/>
      <c r="H33" s="14"/>
      <c r="I33" s="14"/>
      <c r="XES33">
        <f t="shared" si="9"/>
        <v>0</v>
      </c>
      <c r="XET33">
        <f t="shared" si="10"/>
        <v>0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customFormat="1">
      <c r="B34" s="14"/>
      <c r="C34" s="14"/>
      <c r="D34" s="14"/>
      <c r="E34" s="15"/>
      <c r="F34" s="15"/>
      <c r="G34" s="14"/>
      <c r="H34" s="14"/>
      <c r="I34" s="14"/>
      <c r="XES34">
        <f t="shared" si="9"/>
        <v>0</v>
      </c>
      <c r="XET34">
        <f t="shared" si="10"/>
        <v>0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customFormat="1">
      <c r="B35" s="14"/>
      <c r="C35" s="14"/>
      <c r="D35" s="14"/>
      <c r="E35" s="15"/>
      <c r="F35" s="15"/>
      <c r="G35" s="14"/>
      <c r="H35" s="14"/>
      <c r="I35" s="14"/>
      <c r="XES35">
        <f t="shared" si="9"/>
        <v>0</v>
      </c>
      <c r="XET35">
        <f t="shared" si="10"/>
        <v>0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customFormat="1">
      <c r="B36" s="14"/>
      <c r="C36" s="14"/>
      <c r="D36" s="14"/>
      <c r="E36" s="15"/>
      <c r="F36" s="15"/>
      <c r="G36" s="14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customFormat="1">
      <c r="B37" s="14"/>
      <c r="C37" s="14"/>
      <c r="D37" s="14"/>
      <c r="E37" s="15"/>
      <c r="F37" s="15"/>
      <c r="G37" s="14"/>
      <c r="H37" s="14"/>
      <c r="I37" s="14"/>
      <c r="XES37">
        <f t="shared" si="9"/>
        <v>0</v>
      </c>
      <c r="XET37">
        <f t="shared" si="10"/>
        <v>0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customFormat="1">
      <c r="B38" s="14"/>
      <c r="C38" s="14"/>
      <c r="D38" s="14"/>
      <c r="E38" s="15"/>
      <c r="F38" s="15"/>
      <c r="G38" s="14"/>
      <c r="H38" s="14"/>
      <c r="I38" s="14"/>
      <c r="XES38">
        <f t="shared" si="9"/>
        <v>0</v>
      </c>
      <c r="XET38">
        <f t="shared" si="10"/>
        <v>0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customFormat="1">
      <c r="B39" s="14"/>
      <c r="C39" s="14"/>
      <c r="D39" s="14"/>
      <c r="E39" s="15"/>
      <c r="F39" s="15"/>
      <c r="G39" s="14"/>
      <c r="H39" s="14"/>
      <c r="I39" s="14"/>
      <c r="XES39">
        <f t="shared" si="9"/>
        <v>0</v>
      </c>
      <c r="XET39">
        <f t="shared" si="10"/>
        <v>0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customFormat="1">
      <c r="B40" s="14"/>
      <c r="C40" s="14"/>
      <c r="D40" s="14"/>
      <c r="E40" s="15"/>
      <c r="F40" s="15"/>
      <c r="G40" s="14"/>
      <c r="H40" s="14"/>
      <c r="I40" s="14"/>
      <c r="XES40">
        <f t="shared" si="9"/>
        <v>0</v>
      </c>
      <c r="XET40">
        <f t="shared" si="10"/>
        <v>0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customFormat="1">
      <c r="B41" s="14"/>
      <c r="C41" s="14"/>
      <c r="D41" s="14"/>
      <c r="E41" s="15"/>
      <c r="F41" s="15"/>
      <c r="G41" s="14"/>
      <c r="H41" s="14"/>
      <c r="I41" s="14"/>
      <c r="XES41">
        <f t="shared" si="9"/>
        <v>0</v>
      </c>
      <c r="XET41">
        <f t="shared" si="10"/>
        <v>0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customFormat="1">
      <c r="B42" s="14"/>
      <c r="C42" s="14"/>
      <c r="D42" s="14"/>
      <c r="E42" s="15"/>
      <c r="F42" s="15"/>
      <c r="G42" s="14"/>
      <c r="H42" s="14"/>
      <c r="I42" s="14"/>
      <c r="XES42">
        <f t="shared" si="9"/>
        <v>0</v>
      </c>
      <c r="XET42">
        <f t="shared" si="10"/>
        <v>0</v>
      </c>
      <c r="XEU42" s="11">
        <f t="shared" si="2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10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9 16373:16384" customFormat="1">
      <c r="B43" s="14"/>
      <c r="C43" s="14"/>
      <c r="D43" s="14"/>
      <c r="E43" s="15"/>
      <c r="F43" s="15"/>
      <c r="G43" s="14"/>
      <c r="H43" s="14"/>
      <c r="I43" s="14"/>
      <c r="XES43">
        <f t="shared" si="9"/>
        <v>0</v>
      </c>
      <c r="XET43">
        <f t="shared" si="10"/>
        <v>0</v>
      </c>
      <c r="XEU43" s="11">
        <f t="shared" si="2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customFormat="1">
      <c r="B44" s="14"/>
      <c r="C44" s="14"/>
      <c r="D44" s="14"/>
      <c r="E44" s="15"/>
      <c r="F44" s="15"/>
      <c r="G44" s="14"/>
      <c r="H44" s="14"/>
      <c r="I44" s="14"/>
      <c r="XES44">
        <f t="shared" si="9"/>
        <v>0</v>
      </c>
      <c r="XET44">
        <f t="shared" si="10"/>
        <v>0</v>
      </c>
      <c r="XEU44" s="11">
        <f t="shared" si="2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customFormat="1">
      <c r="B45" s="14"/>
      <c r="C45" s="14"/>
      <c r="D45" s="14"/>
      <c r="E45" s="15"/>
      <c r="F45" s="15"/>
      <c r="G45" s="14"/>
      <c r="H45" s="14"/>
      <c r="I45" s="14"/>
      <c r="XES45">
        <f t="shared" si="9"/>
        <v>0</v>
      </c>
      <c r="XET45">
        <f t="shared" si="10"/>
        <v>0</v>
      </c>
      <c r="XEU45" s="11">
        <f t="shared" si="2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customFormat="1">
      <c r="B46" s="14"/>
      <c r="C46" s="14"/>
      <c r="D46" s="14"/>
      <c r="E46" s="15"/>
      <c r="F46" s="15"/>
      <c r="G46" s="14"/>
      <c r="H46" s="14"/>
      <c r="I46" s="14"/>
      <c r="XES46">
        <f t="shared" si="9"/>
        <v>0</v>
      </c>
      <c r="XET46">
        <f t="shared" si="10"/>
        <v>0</v>
      </c>
      <c r="XEU46" s="11">
        <f t="shared" ref="XEU46:XEU109" si="17">IF(AND(XES46=0,XET46=1),0,1)</f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customFormat="1">
      <c r="B47" s="14"/>
      <c r="C47" s="14"/>
      <c r="D47" s="14"/>
      <c r="E47" s="15"/>
      <c r="F47" s="15"/>
      <c r="G47" s="14"/>
      <c r="H47" s="14"/>
      <c r="I47" s="14"/>
      <c r="XES47">
        <f t="shared" si="9"/>
        <v>0</v>
      </c>
      <c r="XET47">
        <f t="shared" si="10"/>
        <v>0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customFormat="1">
      <c r="B48" s="14"/>
      <c r="C48" s="14"/>
      <c r="D48" s="14"/>
      <c r="E48" s="15"/>
      <c r="F48" s="15"/>
      <c r="G48" s="14"/>
      <c r="H48" s="14"/>
      <c r="I48" s="14"/>
      <c r="XES48">
        <f t="shared" si="9"/>
        <v>0</v>
      </c>
      <c r="XET48">
        <f t="shared" si="10"/>
        <v>0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customFormat="1">
      <c r="B49" s="14"/>
      <c r="C49" s="14"/>
      <c r="D49" s="14"/>
      <c r="E49" s="15"/>
      <c r="F49" s="15"/>
      <c r="G49" s="14"/>
      <c r="H49" s="14"/>
      <c r="I49" s="14"/>
      <c r="XES49">
        <f t="shared" si="9"/>
        <v>0</v>
      </c>
      <c r="XET49">
        <f t="shared" si="10"/>
        <v>0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customFormat="1">
      <c r="B50" s="14"/>
      <c r="C50" s="14"/>
      <c r="D50" s="14"/>
      <c r="E50" s="15"/>
      <c r="F50" s="15"/>
      <c r="G50" s="14"/>
      <c r="H50" s="14"/>
      <c r="I50" s="14"/>
      <c r="XES50">
        <f t="shared" si="9"/>
        <v>0</v>
      </c>
      <c r="XET50">
        <f t="shared" si="10"/>
        <v>0</v>
      </c>
      <c r="XEU50" s="11">
        <f t="shared" si="17"/>
        <v>1</v>
      </c>
      <c r="XEV50">
        <f t="shared" ca="1" si="11"/>
        <v>1</v>
      </c>
      <c r="XEX50">
        <f t="shared" si="12"/>
        <v>1</v>
      </c>
      <c r="XEY50">
        <f t="shared" si="13"/>
        <v>1</v>
      </c>
      <c r="XEZ50">
        <f t="shared" si="14"/>
        <v>1</v>
      </c>
      <c r="XFA50">
        <f t="shared" ca="1" si="15"/>
        <v>1</v>
      </c>
      <c r="XFB50" s="10">
        <f t="shared" si="16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customFormat="1">
      <c r="B51" s="14"/>
      <c r="C51" s="14"/>
      <c r="D51" s="14"/>
      <c r="E51" s="15"/>
      <c r="F51" s="15"/>
      <c r="G51" s="14"/>
      <c r="H51" s="14"/>
      <c r="I51" s="14"/>
      <c r="XES51">
        <f t="shared" si="9"/>
        <v>0</v>
      </c>
      <c r="XET51">
        <f t="shared" si="10"/>
        <v>0</v>
      </c>
      <c r="XEU51" s="11">
        <f t="shared" si="17"/>
        <v>1</v>
      </c>
      <c r="XEV51">
        <f t="shared" ca="1" si="11"/>
        <v>1</v>
      </c>
      <c r="XEX51">
        <f t="shared" si="12"/>
        <v>1</v>
      </c>
      <c r="XEY51">
        <f t="shared" si="13"/>
        <v>1</v>
      </c>
      <c r="XEZ51">
        <f t="shared" si="14"/>
        <v>1</v>
      </c>
      <c r="XFA51">
        <f t="shared" ca="1" si="15"/>
        <v>1</v>
      </c>
      <c r="XFB51" s="10">
        <f t="shared" si="16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customFormat="1">
      <c r="B52" s="14"/>
      <c r="C52" s="14"/>
      <c r="D52" s="14"/>
      <c r="E52" s="15"/>
      <c r="F52" s="15"/>
      <c r="G52" s="14"/>
      <c r="H52" s="14"/>
      <c r="I52" s="14"/>
      <c r="XES52">
        <f t="shared" si="9"/>
        <v>0</v>
      </c>
      <c r="XET52">
        <f t="shared" si="10"/>
        <v>0</v>
      </c>
      <c r="XEU52" s="11">
        <f t="shared" si="17"/>
        <v>1</v>
      </c>
      <c r="XEV52">
        <f t="shared" ca="1" si="11"/>
        <v>1</v>
      </c>
      <c r="XEX52">
        <f t="shared" si="12"/>
        <v>1</v>
      </c>
      <c r="XEY52">
        <f t="shared" si="13"/>
        <v>1</v>
      </c>
      <c r="XEZ52">
        <f t="shared" si="14"/>
        <v>1</v>
      </c>
      <c r="XFA52">
        <f t="shared" ca="1" si="15"/>
        <v>1</v>
      </c>
      <c r="XFB52" s="10">
        <f t="shared" si="16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customFormat="1">
      <c r="B53" s="14"/>
      <c r="C53" s="14"/>
      <c r="D53" s="14"/>
      <c r="E53" s="15"/>
      <c r="F53" s="15"/>
      <c r="G53" s="14"/>
      <c r="H53" s="14"/>
      <c r="I53" s="14"/>
      <c r="XES53">
        <f t="shared" si="9"/>
        <v>0</v>
      </c>
      <c r="XET53">
        <f t="shared" si="10"/>
        <v>0</v>
      </c>
      <c r="XEU53" s="11">
        <f t="shared" si="17"/>
        <v>1</v>
      </c>
      <c r="XEV53">
        <f t="shared" ca="1" si="11"/>
        <v>1</v>
      </c>
      <c r="XEX53">
        <f t="shared" si="12"/>
        <v>1</v>
      </c>
      <c r="XEY53">
        <f t="shared" si="13"/>
        <v>1</v>
      </c>
      <c r="XEZ53">
        <f t="shared" si="14"/>
        <v>1</v>
      </c>
      <c r="XFA53">
        <f t="shared" ca="1" si="15"/>
        <v>1</v>
      </c>
      <c r="XFB53" s="10">
        <f t="shared" si="16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customFormat="1">
      <c r="B54" s="14"/>
      <c r="C54" s="14"/>
      <c r="D54" s="14"/>
      <c r="E54" s="15"/>
      <c r="F54" s="15"/>
      <c r="G54" s="14"/>
      <c r="H54" s="14"/>
      <c r="I54" s="14"/>
      <c r="XES54">
        <f t="shared" ref="XES54:XES85" si="18">IF(ISBLANK(B54),0,1)</f>
        <v>0</v>
      </c>
      <c r="XET54">
        <f t="shared" ref="XET54:XET85" si="19">IF(CONCATENATE(C54,D54,E54,F54)&lt;&gt;"",1,0)</f>
        <v>0</v>
      </c>
      <c r="XEU54" s="11">
        <f t="shared" si="17"/>
        <v>1</v>
      </c>
      <c r="XEV54">
        <f t="shared" ref="XEV54:XEV85" ca="1" si="20">IF(AND(B54&lt;&gt;"",ISNA(VLOOKUP(D54,INDIRECT("Reasons"),1,FALSE))),0,1)</f>
        <v>1</v>
      </c>
      <c r="XEX54">
        <f t="shared" ref="XEX54:XEX85" si="21">IF(AND(B54&lt;&gt;"",ISBLANK(D54)),0,1)</f>
        <v>1</v>
      </c>
      <c r="XEY54">
        <f t="shared" ref="XEY54:XEY85" si="22">IF(AND(B54&lt;&gt;"",ISBLANK(E54)),0,1)</f>
        <v>1</v>
      </c>
      <c r="XEZ54">
        <f t="shared" ref="XEZ54:XEZ85" si="23">IF(AND(B54&lt;&gt;"",ISBLANK(F54)),0,1)</f>
        <v>1</v>
      </c>
      <c r="XFA54">
        <f t="shared" ref="XFA54:XFA85" ca="1" si="24">IF(ISNA(VLOOKUP(C54,INDIRECT(B54),1,FALSE)),0,1)</f>
        <v>1</v>
      </c>
      <c r="XFB54" s="10">
        <f t="shared" ref="XFB54:XFB85" si="25">IF(AND(B54&lt;&gt;"",ISBLANK(C54)),0,1)</f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customFormat="1">
      <c r="B55" s="14"/>
      <c r="C55" s="14"/>
      <c r="D55" s="14"/>
      <c r="E55" s="15"/>
      <c r="F55" s="15"/>
      <c r="G55" s="14"/>
      <c r="H55" s="14"/>
      <c r="I55" s="14"/>
      <c r="XES55">
        <f t="shared" si="18"/>
        <v>0</v>
      </c>
      <c r="XET55">
        <f t="shared" si="19"/>
        <v>0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customFormat="1">
      <c r="B56" s="14"/>
      <c r="C56" s="14"/>
      <c r="D56" s="14"/>
      <c r="E56" s="15"/>
      <c r="F56" s="15"/>
      <c r="G56" s="14"/>
      <c r="H56" s="14"/>
      <c r="I56" s="14"/>
      <c r="XES56">
        <f t="shared" si="18"/>
        <v>0</v>
      </c>
      <c r="XET56">
        <f t="shared" si="19"/>
        <v>0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customFormat="1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customFormat="1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customFormat="1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customFormat="1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customFormat="1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customFormat="1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customFormat="1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customFormat="1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customFormat="1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customFormat="1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customFormat="1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customFormat="1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customFormat="1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customFormat="1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customFormat="1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customFormat="1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customFormat="1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customFormat="1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customFormat="1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customFormat="1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customFormat="1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customFormat="1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customFormat="1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customFormat="1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customFormat="1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customFormat="1">
      <c r="B82" s="14"/>
      <c r="C82" s="14"/>
      <c r="D82" s="14"/>
      <c r="E82" s="15"/>
      <c r="F82" s="15"/>
      <c r="G82" s="14"/>
      <c r="H82" s="14"/>
      <c r="I82" s="14"/>
      <c r="XES82">
        <f t="shared" si="18"/>
        <v>0</v>
      </c>
      <c r="XET82">
        <f t="shared" si="19"/>
        <v>0</v>
      </c>
      <c r="XEU82" s="11">
        <f t="shared" si="17"/>
        <v>1</v>
      </c>
      <c r="XEV82">
        <f t="shared" ca="1" si="20"/>
        <v>1</v>
      </c>
      <c r="XEX82">
        <f t="shared" si="21"/>
        <v>1</v>
      </c>
      <c r="XEY82">
        <f t="shared" si="22"/>
        <v>1</v>
      </c>
      <c r="XEZ82">
        <f t="shared" si="23"/>
        <v>1</v>
      </c>
      <c r="XFA82">
        <f t="shared" ca="1" si="24"/>
        <v>1</v>
      </c>
      <c r="XFB82" s="10">
        <f t="shared" si="25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customFormat="1">
      <c r="B83" s="14"/>
      <c r="C83" s="14"/>
      <c r="D83" s="14"/>
      <c r="E83" s="15"/>
      <c r="F83" s="15"/>
      <c r="G83" s="14"/>
      <c r="H83" s="14"/>
      <c r="I83" s="14"/>
      <c r="XES83">
        <f t="shared" si="18"/>
        <v>0</v>
      </c>
      <c r="XET83">
        <f t="shared" si="19"/>
        <v>0</v>
      </c>
      <c r="XEU83" s="11">
        <f t="shared" si="17"/>
        <v>1</v>
      </c>
      <c r="XEV83">
        <f t="shared" ca="1" si="20"/>
        <v>1</v>
      </c>
      <c r="XEX83">
        <f t="shared" si="21"/>
        <v>1</v>
      </c>
      <c r="XEY83">
        <f t="shared" si="22"/>
        <v>1</v>
      </c>
      <c r="XEZ83">
        <f t="shared" si="23"/>
        <v>1</v>
      </c>
      <c r="XFA83">
        <f t="shared" ca="1" si="24"/>
        <v>1</v>
      </c>
      <c r="XFB83" s="10">
        <f t="shared" si="25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customFormat="1">
      <c r="B84" s="14"/>
      <c r="C84" s="14"/>
      <c r="D84" s="14"/>
      <c r="E84" s="15"/>
      <c r="F84" s="15"/>
      <c r="G84" s="14"/>
      <c r="H84" s="14"/>
      <c r="I84" s="14"/>
      <c r="XES84">
        <f t="shared" si="18"/>
        <v>0</v>
      </c>
      <c r="XET84">
        <f t="shared" si="19"/>
        <v>0</v>
      </c>
      <c r="XEU84" s="11">
        <f t="shared" si="17"/>
        <v>1</v>
      </c>
      <c r="XEV84">
        <f t="shared" ca="1" si="20"/>
        <v>1</v>
      </c>
      <c r="XEX84">
        <f t="shared" si="21"/>
        <v>1</v>
      </c>
      <c r="XEY84">
        <f t="shared" si="22"/>
        <v>1</v>
      </c>
      <c r="XEZ84">
        <f t="shared" si="23"/>
        <v>1</v>
      </c>
      <c r="XFA84">
        <f t="shared" ca="1" si="24"/>
        <v>1</v>
      </c>
      <c r="XFB84" s="10">
        <f t="shared" si="25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customFormat="1">
      <c r="B85" s="14"/>
      <c r="C85" s="14"/>
      <c r="D85" s="14"/>
      <c r="E85" s="15"/>
      <c r="F85" s="15"/>
      <c r="G85" s="14"/>
      <c r="H85" s="14"/>
      <c r="I85" s="14"/>
      <c r="XES85">
        <f t="shared" si="18"/>
        <v>0</v>
      </c>
      <c r="XET85">
        <f t="shared" si="19"/>
        <v>0</v>
      </c>
      <c r="XEU85" s="11">
        <f t="shared" si="17"/>
        <v>1</v>
      </c>
      <c r="XEV85">
        <f t="shared" ca="1" si="20"/>
        <v>1</v>
      </c>
      <c r="XEX85">
        <f t="shared" si="21"/>
        <v>1</v>
      </c>
      <c r="XEY85">
        <f t="shared" si="22"/>
        <v>1</v>
      </c>
      <c r="XEZ85">
        <f t="shared" si="23"/>
        <v>1</v>
      </c>
      <c r="XFA85">
        <f t="shared" ca="1" si="24"/>
        <v>1</v>
      </c>
      <c r="XFB85" s="10">
        <f t="shared" si="25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customFormat="1">
      <c r="B86" s="14"/>
      <c r="C86" s="14"/>
      <c r="D86" s="14"/>
      <c r="E86" s="15"/>
      <c r="F86" s="15"/>
      <c r="G86" s="14"/>
      <c r="H86" s="14"/>
      <c r="I86" s="14"/>
      <c r="XES86">
        <f t="shared" ref="XES86:XES115" si="26">IF(ISBLANK(B86),0,1)</f>
        <v>0</v>
      </c>
      <c r="XET86">
        <f t="shared" ref="XET86:XET115" si="27">IF(CONCATENATE(C86,D86,E86,F86)&lt;&gt;"",1,0)</f>
        <v>0</v>
      </c>
      <c r="XEU86" s="11">
        <f t="shared" si="17"/>
        <v>1</v>
      </c>
      <c r="XEV86">
        <f t="shared" ref="XEV86:XEV109" ca="1" si="28">IF(AND(B86&lt;&gt;"",ISNA(VLOOKUP(D86,INDIRECT("Reasons"),1,FALSE))),0,1)</f>
        <v>1</v>
      </c>
      <c r="XEX86">
        <f t="shared" ref="XEX86:XEX109" si="29">IF(AND(B86&lt;&gt;"",ISBLANK(D86)),0,1)</f>
        <v>1</v>
      </c>
      <c r="XEY86">
        <f t="shared" ref="XEY86:XEY109" si="30">IF(AND(B86&lt;&gt;"",ISBLANK(E86)),0,1)</f>
        <v>1</v>
      </c>
      <c r="XEZ86">
        <f t="shared" ref="XEZ86:XEZ109" si="31">IF(AND(B86&lt;&gt;"",ISBLANK(F86)),0,1)</f>
        <v>1</v>
      </c>
      <c r="XFA86">
        <f t="shared" ref="XFA86:XFA109" ca="1" si="32">IF(ISNA(VLOOKUP(C86,INDIRECT(B86),1,FALSE)),0,1)</f>
        <v>1</v>
      </c>
      <c r="XFB86" s="10">
        <f t="shared" ref="XFB86:XFB109" si="33">IF(AND(B86&lt;&gt;"",ISBLANK(C86)),0,1)</f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customFormat="1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customFormat="1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customFormat="1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customFormat="1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customFormat="1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customFormat="1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customFormat="1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customFormat="1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customFormat="1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customFormat="1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customFormat="1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customFormat="1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customFormat="1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customFormat="1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customFormat="1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customFormat="1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customFormat="1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customFormat="1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customFormat="1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customFormat="1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si="17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10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customFormat="1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17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10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customFormat="1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17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10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customFormat="1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17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10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customFormat="1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ref="XEU110:XEU115" si="34">IF(AND(XES110=0,XET110=1),0,1)</f>
        <v>1</v>
      </c>
      <c r="XEV110">
        <f t="shared" ref="XEV110:XEV115" ca="1" si="35">IF(AND(B110&lt;&gt;"",ISNA(VLOOKUP(D110,INDIRECT("Reasons"),1,FALSE))),0,1)</f>
        <v>1</v>
      </c>
      <c r="XEX110">
        <f t="shared" ref="XEX110:XEX115" si="36">IF(AND(B110&lt;&gt;"",ISBLANK(D110)),0,1)</f>
        <v>1</v>
      </c>
      <c r="XEY110">
        <f t="shared" ref="XEY110:XEY115" si="37">IF(AND(B110&lt;&gt;"",ISBLANK(E110)),0,1)</f>
        <v>1</v>
      </c>
      <c r="XEZ110">
        <f t="shared" ref="XEZ110:XEZ115" si="38">IF(AND(B110&lt;&gt;"",ISBLANK(F110)),0,1)</f>
        <v>1</v>
      </c>
      <c r="XFA110">
        <f t="shared" ref="XFA110:XFA115" ca="1" si="39">IF(ISNA(VLOOKUP(C110,INDIRECT(B110),1,FALSE)),0,1)</f>
        <v>1</v>
      </c>
      <c r="XFB110" s="10">
        <f t="shared" ref="XFB110:XFB115" si="40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customFormat="1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customFormat="1">
      <c r="B112" s="14"/>
      <c r="C112" s="14"/>
      <c r="D112" s="14"/>
      <c r="E112" s="15"/>
      <c r="F112" s="15"/>
      <c r="G112" s="14"/>
      <c r="H112" s="14"/>
      <c r="I112" s="14"/>
      <c r="XES112">
        <f t="shared" si="26"/>
        <v>0</v>
      </c>
      <c r="XET112">
        <f t="shared" si="27"/>
        <v>0</v>
      </c>
      <c r="XEU112" s="11">
        <f t="shared" si="34"/>
        <v>1</v>
      </c>
      <c r="XEV112">
        <f t="shared" ca="1" si="35"/>
        <v>1</v>
      </c>
      <c r="XEX112">
        <f t="shared" si="36"/>
        <v>1</v>
      </c>
      <c r="XEY112">
        <f t="shared" si="37"/>
        <v>1</v>
      </c>
      <c r="XEZ112">
        <f t="shared" si="38"/>
        <v>1</v>
      </c>
      <c r="XFA112">
        <f t="shared" ca="1" si="39"/>
        <v>1</v>
      </c>
      <c r="XFB112" s="10">
        <f t="shared" si="40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9 16373:16384" customFormat="1">
      <c r="B113" s="14"/>
      <c r="C113" s="14"/>
      <c r="D113" s="14"/>
      <c r="E113" s="15"/>
      <c r="F113" s="15"/>
      <c r="G113" s="14"/>
      <c r="H113" s="14"/>
      <c r="I113" s="14"/>
      <c r="XES113">
        <f t="shared" si="26"/>
        <v>0</v>
      </c>
      <c r="XET113">
        <f t="shared" si="27"/>
        <v>0</v>
      </c>
      <c r="XEU113" s="11">
        <f t="shared" si="34"/>
        <v>1</v>
      </c>
      <c r="XEV113">
        <f t="shared" ca="1" si="35"/>
        <v>1</v>
      </c>
      <c r="XEX113">
        <f t="shared" si="36"/>
        <v>1</v>
      </c>
      <c r="XEY113">
        <f t="shared" si="37"/>
        <v>1</v>
      </c>
      <c r="XEZ113">
        <f t="shared" si="38"/>
        <v>1</v>
      </c>
      <c r="XFA113">
        <f t="shared" ca="1" si="39"/>
        <v>1</v>
      </c>
      <c r="XFB113" s="10">
        <f t="shared" si="40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9 16373:16384" customFormat="1">
      <c r="B114" s="14"/>
      <c r="C114" s="14"/>
      <c r="D114" s="14"/>
      <c r="E114" s="15"/>
      <c r="F114" s="15"/>
      <c r="G114" s="14"/>
      <c r="H114" s="14"/>
      <c r="I114" s="14"/>
      <c r="XES114">
        <f t="shared" si="26"/>
        <v>0</v>
      </c>
      <c r="XET114">
        <f t="shared" si="27"/>
        <v>0</v>
      </c>
      <c r="XEU114" s="11">
        <f t="shared" si="34"/>
        <v>1</v>
      </c>
      <c r="XEV114">
        <f t="shared" ca="1" si="35"/>
        <v>1</v>
      </c>
      <c r="XEX114">
        <f t="shared" si="36"/>
        <v>1</v>
      </c>
      <c r="XEY114">
        <f t="shared" si="37"/>
        <v>1</v>
      </c>
      <c r="XEZ114">
        <f t="shared" si="38"/>
        <v>1</v>
      </c>
      <c r="XFA114">
        <f t="shared" ca="1" si="39"/>
        <v>1</v>
      </c>
      <c r="XFB114" s="10">
        <f t="shared" si="40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9 16373:16384" customFormat="1">
      <c r="B115" s="14"/>
      <c r="C115" s="14"/>
      <c r="D115" s="14"/>
      <c r="E115" s="15"/>
      <c r="F115" s="15"/>
      <c r="G115" s="14"/>
      <c r="H115" s="14"/>
      <c r="I115" s="14"/>
      <c r="XES115">
        <f t="shared" si="26"/>
        <v>0</v>
      </c>
      <c r="XET115">
        <f t="shared" si="27"/>
        <v>0</v>
      </c>
      <c r="XEU115" s="11">
        <f t="shared" si="34"/>
        <v>1</v>
      </c>
      <c r="XEV115">
        <f t="shared" ca="1" si="35"/>
        <v>1</v>
      </c>
      <c r="XEX115">
        <f t="shared" si="36"/>
        <v>1</v>
      </c>
      <c r="XEY115">
        <f t="shared" si="37"/>
        <v>1</v>
      </c>
      <c r="XEZ115">
        <f t="shared" si="38"/>
        <v>1</v>
      </c>
      <c r="XFA115">
        <f t="shared" ca="1" si="39"/>
        <v>1</v>
      </c>
      <c r="XFB115" s="10">
        <f t="shared" si="40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9 16373:16384" customFormat="1">
      <c r="E116" s="4"/>
      <c r="F116" s="4"/>
    </row>
    <row r="117" spans="2:9 16373:16384" customFormat="1">
      <c r="E117" s="4"/>
      <c r="F117" s="4"/>
    </row>
    <row r="118" spans="2:9 16373:16384" customFormat="1">
      <c r="E118" s="4"/>
      <c r="F118" s="4"/>
    </row>
    <row r="119" spans="2:9 16373:16384" customFormat="1">
      <c r="E119" s="4"/>
      <c r="F119" s="4"/>
    </row>
    <row r="120" spans="2:9 16373:16384" customFormat="1">
      <c r="E120" s="4"/>
      <c r="F120" s="4"/>
    </row>
    <row r="121" spans="2:9 16373:16384" customFormat="1">
      <c r="E121" s="4"/>
      <c r="F121" s="4"/>
    </row>
    <row r="122" spans="2:9 16373:16384" customFormat="1">
      <c r="E122" s="4"/>
      <c r="F122" s="4"/>
    </row>
    <row r="123" spans="2:9 16373:16384" customFormat="1">
      <c r="E123" s="4"/>
      <c r="F123" s="4"/>
    </row>
    <row r="124" spans="2:9 16373:16384" customFormat="1">
      <c r="E124" s="4"/>
      <c r="F124" s="4"/>
    </row>
    <row r="125" spans="2:9 16373:16384" customFormat="1">
      <c r="E125" s="4"/>
      <c r="F125" s="4"/>
    </row>
    <row r="126" spans="2:9 16373:16384" customFormat="1">
      <c r="E126" s="4"/>
      <c r="F126" s="4"/>
    </row>
    <row r="127" spans="2:9 16373:16384" customFormat="1">
      <c r="E127" s="4"/>
      <c r="F127" s="4"/>
    </row>
    <row r="128" spans="2:9 16373:16384" customFormat="1">
      <c r="E128" s="4"/>
      <c r="F128" s="4"/>
    </row>
    <row r="129" spans="5:6" customFormat="1">
      <c r="E129" s="4"/>
      <c r="F129" s="4"/>
    </row>
    <row r="130" spans="5:6" customFormat="1">
      <c r="E130" s="4"/>
      <c r="F130" s="4"/>
    </row>
    <row r="131" spans="5:6" customFormat="1">
      <c r="E131" s="4"/>
      <c r="F131" s="4"/>
    </row>
    <row r="132" spans="5:6" customFormat="1">
      <c r="E132" s="4"/>
      <c r="F132" s="4"/>
    </row>
    <row r="133" spans="5:6" customFormat="1" ht="15">
      <c r="E133" s="4"/>
      <c r="F133" s="4"/>
    </row>
    <row r="134" spans="5:6" customFormat="1">
      <c r="E134" s="4"/>
      <c r="F134" s="4"/>
    </row>
    <row r="135" spans="5:6" customFormat="1">
      <c r="E135" s="4"/>
      <c r="F135" s="4"/>
    </row>
    <row r="136" spans="5:6" customFormat="1">
      <c r="E136" s="4"/>
      <c r="F136" s="4"/>
    </row>
    <row r="137" spans="5:6" customFormat="1" ht="15">
      <c r="E137" s="4"/>
      <c r="F137" s="4"/>
    </row>
    <row r="138" spans="5:6" customFormat="1">
      <c r="E138" s="4"/>
      <c r="F138" s="4"/>
    </row>
    <row r="139" spans="5:6" customFormat="1">
      <c r="E139" s="4"/>
      <c r="F139" s="4"/>
    </row>
    <row r="140" spans="5:6" customFormat="1">
      <c r="E140" s="4"/>
      <c r="F140" s="4"/>
    </row>
    <row r="141" spans="5:6" customFormat="1" ht="15">
      <c r="E141" s="4"/>
      <c r="F141" s="4"/>
    </row>
    <row r="142" spans="5:6" customFormat="1" ht="15">
      <c r="E142" s="4"/>
      <c r="F142" s="4"/>
    </row>
    <row r="143" spans="5:6" customFormat="1">
      <c r="E143" s="4"/>
      <c r="F143" s="4"/>
    </row>
    <row r="144" spans="5:6" customFormat="1">
      <c r="E144" s="4"/>
      <c r="F144" s="4"/>
    </row>
    <row r="145" spans="5:6" customFormat="1">
      <c r="E145" s="4"/>
      <c r="F145" s="4"/>
    </row>
    <row r="146" spans="5:6" customFormat="1">
      <c r="E146" s="4"/>
      <c r="F146" s="4"/>
    </row>
    <row r="147" spans="5:6" customFormat="1">
      <c r="E147" s="4"/>
      <c r="F147" s="4"/>
    </row>
    <row r="148" spans="5:6" customFormat="1">
      <c r="E148" s="4"/>
      <c r="F148" s="4"/>
    </row>
    <row r="149" spans="5:6" customFormat="1">
      <c r="E149" s="4"/>
      <c r="F149" s="4"/>
    </row>
    <row r="150" spans="5:6" customFormat="1">
      <c r="E150" s="4"/>
      <c r="F150" s="4"/>
    </row>
    <row r="151" spans="5:6" customFormat="1">
      <c r="E151" s="4"/>
      <c r="F151" s="4"/>
    </row>
    <row r="152" spans="5:6" customFormat="1">
      <c r="E152" s="4"/>
      <c r="F152" s="4"/>
    </row>
    <row r="153" spans="5:6" customFormat="1">
      <c r="E153" s="4"/>
      <c r="F153" s="4"/>
    </row>
    <row r="154" spans="5:6" customFormat="1">
      <c r="E154" s="4"/>
      <c r="F154" s="4"/>
    </row>
    <row r="155" spans="5:6" customFormat="1">
      <c r="E155" s="4"/>
      <c r="F155" s="4"/>
    </row>
    <row r="156" spans="5:6" customFormat="1">
      <c r="E156" s="4"/>
      <c r="F156" s="4"/>
    </row>
    <row r="157" spans="5:6" customFormat="1" ht="15">
      <c r="E157" s="4"/>
      <c r="F157" s="4"/>
    </row>
    <row r="158" spans="5:6" customFormat="1">
      <c r="E158" s="4"/>
      <c r="F158" s="4"/>
    </row>
    <row r="159" spans="5:6" customFormat="1" ht="15">
      <c r="E159" s="4"/>
      <c r="F159" s="4"/>
    </row>
    <row r="160" spans="5:6" customFormat="1" ht="15">
      <c r="E160" s="4"/>
      <c r="F160" s="4"/>
    </row>
    <row r="161" spans="5:6" customFormat="1" ht="15">
      <c r="E161" s="4"/>
      <c r="F161" s="4"/>
    </row>
    <row r="162" spans="5:6" customFormat="1">
      <c r="E162" s="4"/>
      <c r="F162" s="4"/>
    </row>
    <row r="163" spans="5:6" customFormat="1">
      <c r="E163" s="4"/>
      <c r="F163" s="4"/>
    </row>
    <row r="164" spans="5:6" customFormat="1">
      <c r="E164" s="4"/>
      <c r="F164" s="4"/>
    </row>
    <row r="165" spans="5:6" customFormat="1">
      <c r="E165" s="4"/>
      <c r="F165" s="4"/>
    </row>
    <row r="166" spans="5:6" customFormat="1">
      <c r="E166" s="4"/>
      <c r="F166" s="4"/>
    </row>
    <row r="167" spans="5:6" customFormat="1">
      <c r="E167" s="4"/>
      <c r="F167" s="4"/>
    </row>
    <row r="168" spans="5:6" customFormat="1">
      <c r="E168" s="4"/>
      <c r="F168" s="4"/>
    </row>
    <row r="169" spans="5:6" customFormat="1">
      <c r="E169" s="4"/>
      <c r="F169" s="4"/>
    </row>
    <row r="170" spans="5:6" customFormat="1">
      <c r="E170" s="4"/>
      <c r="F170" s="4"/>
    </row>
    <row r="171" spans="5:6" customFormat="1">
      <c r="E171" s="4"/>
      <c r="F171" s="4"/>
    </row>
    <row r="172" spans="5:6" customFormat="1">
      <c r="E172" s="4"/>
      <c r="F172" s="4"/>
    </row>
    <row r="173" spans="5:6" customFormat="1">
      <c r="E173" s="4"/>
      <c r="F173" s="4"/>
    </row>
    <row r="174" spans="5:6" customFormat="1">
      <c r="E174" s="4"/>
      <c r="F174" s="4"/>
    </row>
    <row r="175" spans="5:6" customFormat="1">
      <c r="E175" s="4"/>
      <c r="F175" s="4"/>
    </row>
    <row r="176" spans="5:6" customFormat="1">
      <c r="E176" s="4"/>
      <c r="F176" s="4"/>
    </row>
    <row r="177" spans="5:6" customFormat="1">
      <c r="E177" s="4"/>
      <c r="F177" s="4"/>
    </row>
    <row r="178" spans="5:6" customFormat="1">
      <c r="E178" s="4"/>
      <c r="F178" s="4"/>
    </row>
    <row r="179" spans="5:6" customFormat="1">
      <c r="E179" s="4"/>
      <c r="F179" s="4"/>
    </row>
    <row r="180" spans="5:6" customFormat="1">
      <c r="E180" s="4"/>
      <c r="F180" s="4"/>
    </row>
    <row r="181" spans="5:6" customFormat="1">
      <c r="E181" s="4"/>
      <c r="F181" s="4"/>
    </row>
    <row r="182" spans="5:6" customFormat="1">
      <c r="E182" s="4"/>
      <c r="F182" s="4"/>
    </row>
    <row r="183" spans="5:6" customFormat="1">
      <c r="E183" s="4"/>
      <c r="F183" s="4"/>
    </row>
    <row r="184" spans="5:6" customFormat="1">
      <c r="E184" s="4"/>
      <c r="F184" s="4"/>
    </row>
    <row r="185" spans="5:6" customFormat="1">
      <c r="E185" s="4"/>
      <c r="F185" s="4"/>
    </row>
    <row r="186" spans="5:6" customFormat="1">
      <c r="E186" s="4"/>
      <c r="F186" s="4"/>
    </row>
    <row r="187" spans="5:6" customFormat="1">
      <c r="E187" s="4"/>
      <c r="F187" s="4"/>
    </row>
    <row r="188" spans="5:6" customFormat="1">
      <c r="E188" s="4"/>
      <c r="F188" s="4"/>
    </row>
    <row r="189" spans="5:6" customFormat="1">
      <c r="E189" s="4"/>
      <c r="F189" s="4"/>
    </row>
    <row r="190" spans="5:6" customFormat="1" ht="15">
      <c r="E190" s="4"/>
      <c r="F190" s="4"/>
    </row>
    <row r="191" spans="5:6" customFormat="1">
      <c r="E191" s="4"/>
      <c r="F191" s="4"/>
    </row>
    <row r="192" spans="5:6" customFormat="1">
      <c r="E192" s="4"/>
      <c r="F192" s="4"/>
    </row>
    <row r="193" spans="5:6" customFormat="1">
      <c r="E193" s="4"/>
      <c r="F193" s="4"/>
    </row>
    <row r="194" spans="5:6" customFormat="1" ht="15">
      <c r="E194" s="4"/>
      <c r="F194" s="4"/>
    </row>
    <row r="195" spans="5:6" customFormat="1" ht="15">
      <c r="E195" s="4"/>
      <c r="F195" s="4"/>
    </row>
    <row r="196" spans="5:6" customFormat="1">
      <c r="E196" s="4"/>
      <c r="F196" s="4"/>
    </row>
    <row r="197" spans="5:6" customFormat="1">
      <c r="E197" s="4"/>
      <c r="F197" s="4"/>
    </row>
    <row r="198" spans="5:6" customFormat="1">
      <c r="E198" s="4"/>
      <c r="F198" s="4"/>
    </row>
    <row r="199" spans="5:6" customFormat="1">
      <c r="E199" s="4"/>
      <c r="F199" s="4"/>
    </row>
    <row r="200" spans="5:6" customFormat="1">
      <c r="E200" s="4"/>
      <c r="F200" s="4"/>
    </row>
    <row r="201" spans="5:6" customFormat="1">
      <c r="E201" s="4"/>
      <c r="F201" s="4"/>
    </row>
    <row r="202" spans="5:6" customFormat="1">
      <c r="E202" s="4"/>
      <c r="F202" s="4"/>
    </row>
  </sheetData>
  <sheetProtection selectLockedCells="1"/>
  <dataConsolidate/>
  <conditionalFormatting sqref="G2">
    <cfRule type="notContainsBlanks" dxfId="70" priority="19644">
      <formula>LEN(TRIM(G2))&gt;0</formula>
    </cfRule>
  </conditionalFormatting>
  <conditionalFormatting sqref="F2">
    <cfRule type="notContainsBlanks" dxfId="69" priority="19643">
      <formula>LEN(TRIM(F2))&gt;0</formula>
    </cfRule>
  </conditionalFormatting>
  <conditionalFormatting sqref="E2">
    <cfRule type="notContainsBlanks" dxfId="68" priority="19642">
      <formula>LEN(TRIM(E2))&gt;0</formula>
    </cfRule>
  </conditionalFormatting>
  <conditionalFormatting sqref="D2">
    <cfRule type="notContainsBlanks" dxfId="67" priority="19641">
      <formula>LEN(TRIM(D2))&gt;0</formula>
    </cfRule>
  </conditionalFormatting>
  <conditionalFormatting sqref="C2">
    <cfRule type="notContainsBlanks" dxfId="66" priority="19640">
      <formula>LEN(TRIM(C2))&gt;0</formula>
    </cfRule>
  </conditionalFormatting>
  <conditionalFormatting sqref="B2">
    <cfRule type="notContainsBlanks" dxfId="65" priority="19645">
      <formula>LEN(TRIM(B2))&gt;0</formula>
    </cfRule>
  </conditionalFormatting>
  <conditionalFormatting sqref="E13:E115">
    <cfRule type="cellIs" dxfId="64" priority="4251" operator="equal">
      <formula>$XEY13</formula>
    </cfRule>
  </conditionalFormatting>
  <conditionalFormatting sqref="F13:F115">
    <cfRule type="cellIs" dxfId="63" priority="4250" operator="equal">
      <formula>$XEZ13</formula>
    </cfRule>
  </conditionalFormatting>
  <conditionalFormatting sqref="C13:C115 C4:C6 C8">
    <cfRule type="expression" dxfId="62" priority="4248">
      <formula>OR($XFA4=0)</formula>
    </cfRule>
    <cfRule type="cellIs" dxfId="61" priority="4249" operator="equal">
      <formula>$XFB4</formula>
    </cfRule>
  </conditionalFormatting>
  <conditionalFormatting sqref="D13:D115 D4:D6 D8">
    <cfRule type="cellIs" dxfId="60" priority="4247" operator="equal">
      <formula>$XEX4</formula>
    </cfRule>
  </conditionalFormatting>
  <conditionalFormatting sqref="B13:B115 B4:B6 B8">
    <cfRule type="cellIs" dxfId="59" priority="4246" operator="equal">
      <formula>$XEU4</formula>
    </cfRule>
  </conditionalFormatting>
  <conditionalFormatting sqref="G6">
    <cfRule type="cellIs" dxfId="58" priority="4252" operator="equal">
      <formula>#REF!</formula>
    </cfRule>
  </conditionalFormatting>
  <conditionalFormatting sqref="E7">
    <cfRule type="cellIs" dxfId="57" priority="4245" operator="equal">
      <formula>$XEY7</formula>
    </cfRule>
  </conditionalFormatting>
  <conditionalFormatting sqref="C7">
    <cfRule type="expression" dxfId="56" priority="4242">
      <formula>OR($XFA7=0)</formula>
    </cfRule>
    <cfRule type="cellIs" dxfId="55" priority="4243" operator="equal">
      <formula>$XFB7</formula>
    </cfRule>
  </conditionalFormatting>
  <conditionalFormatting sqref="D7">
    <cfRule type="cellIs" dxfId="54" priority="4241" operator="equal">
      <formula>$XEX7</formula>
    </cfRule>
  </conditionalFormatting>
  <conditionalFormatting sqref="B7">
    <cfRule type="cellIs" dxfId="53" priority="4240" operator="equal">
      <formula>$XEU7</formula>
    </cfRule>
  </conditionalFormatting>
  <conditionalFormatting sqref="G13:G115 G8 G5">
    <cfRule type="cellIs" dxfId="52" priority="4239" operator="equal">
      <formula>$XFD5</formula>
    </cfRule>
  </conditionalFormatting>
  <conditionalFormatting sqref="E12">
    <cfRule type="cellIs" dxfId="51" priority="4231" operator="equal">
      <formula>$XEY12</formula>
    </cfRule>
  </conditionalFormatting>
  <conditionalFormatting sqref="F12">
    <cfRule type="cellIs" dxfId="50" priority="4230" operator="equal">
      <formula>$XEZ12</formula>
    </cfRule>
  </conditionalFormatting>
  <conditionalFormatting sqref="C12">
    <cfRule type="expression" dxfId="49" priority="4228">
      <formula>OR($XFA12=0)</formula>
    </cfRule>
    <cfRule type="cellIs" dxfId="48" priority="4229" operator="equal">
      <formula>$XFB12</formula>
    </cfRule>
  </conditionalFormatting>
  <conditionalFormatting sqref="D12">
    <cfRule type="cellIs" dxfId="47" priority="4227" operator="equal">
      <formula>$XEX12</formula>
    </cfRule>
  </conditionalFormatting>
  <conditionalFormatting sqref="B12">
    <cfRule type="cellIs" dxfId="46" priority="4226" operator="equal">
      <formula>$XEU12</formula>
    </cfRule>
  </conditionalFormatting>
  <conditionalFormatting sqref="G12">
    <cfRule type="cellIs" dxfId="45" priority="4225" operator="equal">
      <formula>$XFD12</formula>
    </cfRule>
  </conditionalFormatting>
  <conditionalFormatting sqref="E11">
    <cfRule type="cellIs" dxfId="44" priority="4217" operator="equal">
      <formula>$XEY11</formula>
    </cfRule>
  </conditionalFormatting>
  <conditionalFormatting sqref="F11">
    <cfRule type="cellIs" dxfId="43" priority="4216" operator="equal">
      <formula>$XEZ11</formula>
    </cfRule>
  </conditionalFormatting>
  <conditionalFormatting sqref="C11">
    <cfRule type="expression" dxfId="42" priority="4214">
      <formula>OR($XFA11=0)</formula>
    </cfRule>
    <cfRule type="cellIs" dxfId="41" priority="4215" operator="equal">
      <formula>$XFB11</formula>
    </cfRule>
  </conditionalFormatting>
  <conditionalFormatting sqref="D11">
    <cfRule type="cellIs" dxfId="40" priority="4213" operator="equal">
      <formula>$XEX11</formula>
    </cfRule>
  </conditionalFormatting>
  <conditionalFormatting sqref="B11">
    <cfRule type="cellIs" dxfId="39" priority="4212" operator="equal">
      <formula>$XEU11</formula>
    </cfRule>
  </conditionalFormatting>
  <conditionalFormatting sqref="G11">
    <cfRule type="cellIs" dxfId="38" priority="4211" operator="equal">
      <formula>$XFD11</formula>
    </cfRule>
  </conditionalFormatting>
  <conditionalFormatting sqref="C9">
    <cfRule type="expression" dxfId="37" priority="4207">
      <formula>OR($XFA9=0)</formula>
    </cfRule>
    <cfRule type="cellIs" dxfId="36" priority="4208" operator="equal">
      <formula>$XFB9</formula>
    </cfRule>
  </conditionalFormatting>
  <conditionalFormatting sqref="D9">
    <cfRule type="cellIs" dxfId="35" priority="4206" operator="equal">
      <formula>$XEX9</formula>
    </cfRule>
  </conditionalFormatting>
  <conditionalFormatting sqref="B9">
    <cfRule type="cellIs" dxfId="34" priority="4205" operator="equal">
      <formula>$XEU9</formula>
    </cfRule>
  </conditionalFormatting>
  <conditionalFormatting sqref="E10">
    <cfRule type="cellIs" dxfId="33" priority="4203" operator="equal">
      <formula>$XEY10</formula>
    </cfRule>
  </conditionalFormatting>
  <conditionalFormatting sqref="F10">
    <cfRule type="cellIs" dxfId="32" priority="4202" operator="equal">
      <formula>$XEZ10</formula>
    </cfRule>
  </conditionalFormatting>
  <conditionalFormatting sqref="C10">
    <cfRule type="expression" dxfId="31" priority="4200">
      <formula>OR($XFA10=0)</formula>
    </cfRule>
    <cfRule type="cellIs" dxfId="30" priority="4201" operator="equal">
      <formula>$XFB10</formula>
    </cfRule>
  </conditionalFormatting>
  <conditionalFormatting sqref="D10">
    <cfRule type="cellIs" dxfId="29" priority="4199" operator="equal">
      <formula>$XEX10</formula>
    </cfRule>
  </conditionalFormatting>
  <conditionalFormatting sqref="B10">
    <cfRule type="cellIs" dxfId="28" priority="4198" operator="equal">
      <formula>$XEU10</formula>
    </cfRule>
  </conditionalFormatting>
  <conditionalFormatting sqref="G10">
    <cfRule type="cellIs" dxfId="27" priority="4197" operator="equal">
      <formula>$XFD10</formula>
    </cfRule>
  </conditionalFormatting>
  <conditionalFormatting sqref="E4:F4">
    <cfRule type="cellIs" dxfId="26" priority="63" operator="equal">
      <formula>$XEZ4</formula>
    </cfRule>
  </conditionalFormatting>
  <conditionalFormatting sqref="E4:F4">
    <cfRule type="cellIs" dxfId="25" priority="62" operator="equal">
      <formula>$XEZ4</formula>
    </cfRule>
  </conditionalFormatting>
  <conditionalFormatting sqref="E5:F5">
    <cfRule type="cellIs" dxfId="24" priority="39" operator="equal">
      <formula>$XEZ5</formula>
    </cfRule>
  </conditionalFormatting>
  <conditionalFormatting sqref="E5:F5">
    <cfRule type="cellIs" dxfId="23" priority="38" operator="equal">
      <formula>$XEZ5</formula>
    </cfRule>
  </conditionalFormatting>
  <conditionalFormatting sqref="E6:F6">
    <cfRule type="cellIs" dxfId="22" priority="29" operator="equal">
      <formula>$XEZ6</formula>
    </cfRule>
  </conditionalFormatting>
  <conditionalFormatting sqref="E6:F6">
    <cfRule type="cellIs" dxfId="21" priority="28" operator="equal">
      <formula>$XEZ6</formula>
    </cfRule>
  </conditionalFormatting>
  <conditionalFormatting sqref="F7">
    <cfRule type="cellIs" dxfId="20" priority="25" operator="equal">
      <formula>$XEY7</formula>
    </cfRule>
  </conditionalFormatting>
  <conditionalFormatting sqref="E8">
    <cfRule type="cellIs" dxfId="19" priority="8" operator="equal">
      <formula>$XEZ8</formula>
    </cfRule>
  </conditionalFormatting>
  <conditionalFormatting sqref="E8">
    <cfRule type="cellIs" dxfId="18" priority="7" operator="equal">
      <formula>$XEZ8</formula>
    </cfRule>
  </conditionalFormatting>
  <conditionalFormatting sqref="F8">
    <cfRule type="cellIs" dxfId="17" priority="6" operator="equal">
      <formula>$XEZ8</formula>
    </cfRule>
  </conditionalFormatting>
  <conditionalFormatting sqref="F8">
    <cfRule type="cellIs" dxfId="16" priority="5" operator="equal">
      <formula>$XEZ8</formula>
    </cfRule>
  </conditionalFormatting>
  <conditionalFormatting sqref="E9">
    <cfRule type="cellIs" dxfId="15" priority="4" operator="equal">
      <formula>$XEZ9</formula>
    </cfRule>
  </conditionalFormatting>
  <conditionalFormatting sqref="E9">
    <cfRule type="cellIs" dxfId="14" priority="3" operator="equal">
      <formula>$XEZ9</formula>
    </cfRule>
  </conditionalFormatting>
  <conditionalFormatting sqref="F9">
    <cfRule type="cellIs" dxfId="13" priority="2" operator="equal">
      <formula>$XEZ9</formula>
    </cfRule>
  </conditionalFormatting>
  <conditionalFormatting sqref="F9">
    <cfRule type="cellIs" dxfId="12" priority="1" operator="equal">
      <formula>$XEZ9</formula>
    </cfRule>
  </conditionalFormatting>
  <dataValidations count="4">
    <dataValidation type="list" allowBlank="1" showDropDown="1" showInputMessage="1" showErrorMessage="1" sqref="G2" xr:uid="{85204012-F829-4342-B1AC-390AF1927F0F}">
      <formula1>$G$2</formula1>
    </dataValidation>
    <dataValidation allowBlank="1" showDropDown="1" showInputMessage="1" showErrorMessage="1" sqref="C2:F2" xr:uid="{32AEEC47-E3E0-4BC1-A5F2-2F681C8470C1}"/>
    <dataValidation type="list" allowBlank="1" showInputMessage="1" showErrorMessage="1" sqref="C4:C115" xr:uid="{F82D7326-138F-43C7-8E87-EB703891085D}">
      <formula1>INDIRECT(B4)</formula1>
    </dataValidation>
    <dataValidation type="list" allowBlank="1" showInputMessage="1" showErrorMessage="1" sqref="B4:B115" xr:uid="{393D89AD-2F27-4D4D-A40F-05E195CF251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date" allowBlank="1" showInputMessage="1" showErrorMessage="1" xr:uid="{58FF206C-CA03-4BCD-BB37-27B79B79C019}">
          <x14:formula1>
            <xm:f>Lookups!AL95</xm:f>
          </x14:formula1>
          <x14:formula2>
            <xm:f>Lookups!AM95</xm:f>
          </x14:formula2>
          <xm:sqref>E10:E115</xm:sqref>
        </x14:dataValidation>
        <x14:dataValidation type="date" allowBlank="1" showInputMessage="1" showErrorMessage="1" xr:uid="{08BA84B7-47CD-4A76-BDF2-F890EACDC4AC}">
          <x14:formula1>
            <xm:f>Lookups!AL95</xm:f>
          </x14:formula1>
          <x14:formula2>
            <xm:f>Lookups!AM95</xm:f>
          </x14:formula2>
          <xm:sqref>F10:F115</xm:sqref>
        </x14:dataValidation>
        <x14:dataValidation type="date" allowBlank="1" showInputMessage="1" showErrorMessage="1" xr:uid="{DDEC59C5-1236-4BE0-BB16-9AC246458691}">
          <x14:formula1>
            <xm:f>Lookups!AL89</xm:f>
          </x14:formula1>
          <x14:formula2>
            <xm:f>Lookups!AM89</xm:f>
          </x14:formula2>
          <xm:sqref>E7:F7</xm:sqref>
        </x14:dataValidation>
        <x14:dataValidation type="list" allowBlank="1" showInputMessage="1" showErrorMessage="1" xr:uid="{1F4F0CBF-C50C-45C9-B6BC-C865CAC48599}">
          <x14:formula1>
            <xm:f>Lookups!$A$2:$A$10</xm:f>
          </x14:formula1>
          <xm:sqref>D4:D115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D8" sqref="AD8"/>
    </sheetView>
  </sheetViews>
  <sheetFormatPr defaultRowHeight="14.65"/>
  <cols>
    <col min="1" max="1" width="26.7109375" customWidth="1"/>
    <col min="2" max="2" width="0.85546875" customWidth="1"/>
    <col min="3" max="3" width="1.140625" customWidth="1"/>
    <col min="4" max="4" width="8.7109375" customWidth="1"/>
    <col min="5" max="5" width="1" customWidth="1"/>
    <col min="6" max="6" width="18.85546875" bestFit="1" customWidth="1"/>
    <col min="7" max="7" width="1.28515625" customWidth="1"/>
    <col min="8" max="8" width="10.5703125" style="1" bestFit="1" customWidth="1"/>
    <col min="9" max="9" width="1.7109375" style="1" customWidth="1"/>
    <col min="10" max="10" width="17.28515625" style="1" bestFit="1" customWidth="1"/>
    <col min="11" max="11" width="1.42578125" style="1" customWidth="1"/>
    <col min="12" max="12" width="17.28515625" style="1" bestFit="1" customWidth="1"/>
    <col min="13" max="13" width="1" style="1" customWidth="1"/>
    <col min="14" max="14" width="15.85546875" style="1" customWidth="1"/>
    <col min="15" max="15" width="0.5703125" style="1" customWidth="1"/>
    <col min="16" max="16" width="10.42578125" style="1" bestFit="1" customWidth="1"/>
    <col min="17" max="17" width="0.42578125" style="1" customWidth="1"/>
    <col min="18" max="18" width="9.140625" style="1"/>
    <col min="19" max="19" width="0.7109375" style="1" customWidth="1"/>
    <col min="20" max="20" width="15.28515625" style="1" customWidth="1"/>
    <col min="21" max="21" width="1.5703125" style="1" customWidth="1"/>
    <col min="22" max="22" width="12.28515625" style="1" bestFit="1" customWidth="1"/>
    <col min="23" max="23" width="1" style="1" customWidth="1"/>
    <col min="24" max="24" width="10.28515625" style="1" bestFit="1" customWidth="1"/>
    <col min="25" max="25" width="0.5703125" style="1" customWidth="1"/>
    <col min="26" max="26" width="6.140625" style="1" bestFit="1" customWidth="1"/>
    <col min="27" max="27" width="0.42578125" style="1" customWidth="1"/>
    <col min="28" max="28" width="17.140625" style="1" customWidth="1"/>
    <col min="29" max="29" width="1.85546875" style="1" customWidth="1"/>
    <col min="30" max="30" width="11.85546875" style="1" customWidth="1"/>
    <col min="31" max="31" width="2.85546875" style="1" customWidth="1"/>
    <col min="32" max="32" width="12.140625" style="1" bestFit="1" customWidth="1"/>
    <col min="33" max="33" width="2.5703125" style="1" customWidth="1"/>
    <col min="34" max="34" width="10.140625" style="1" customWidth="1"/>
    <col min="35" max="35" width="1.28515625" style="1" customWidth="1"/>
    <col min="36" max="36" width="10.7109375" style="1" bestFit="1" customWidth="1"/>
    <col min="37" max="37" width="1.28515625" style="1" customWidth="1"/>
    <col min="38" max="38" width="10.140625" style="9" customWidth="1"/>
    <col min="39" max="39" width="10.7109375" bestFit="1" customWidth="1"/>
  </cols>
  <sheetData>
    <row r="1" spans="1:39">
      <c r="A1" s="6" t="s">
        <v>36</v>
      </c>
      <c r="D1" s="6" t="s">
        <v>37</v>
      </c>
      <c r="F1" s="6" t="s">
        <v>38</v>
      </c>
      <c r="H1" s="6" t="s">
        <v>39</v>
      </c>
      <c r="J1" s="6" t="s">
        <v>40</v>
      </c>
      <c r="L1" s="6" t="s">
        <v>41</v>
      </c>
      <c r="N1" s="6" t="s">
        <v>42</v>
      </c>
      <c r="P1" s="6" t="s">
        <v>43</v>
      </c>
      <c r="R1" s="6" t="s">
        <v>44</v>
      </c>
      <c r="T1" s="6" t="s">
        <v>45</v>
      </c>
      <c r="V1" s="6" t="s">
        <v>46</v>
      </c>
      <c r="X1" s="6" t="s">
        <v>47</v>
      </c>
      <c r="Z1" s="6" t="s">
        <v>48</v>
      </c>
      <c r="AB1" s="6" t="s">
        <v>49</v>
      </c>
      <c r="AD1" s="17" t="s">
        <v>50</v>
      </c>
      <c r="AE1" s="16"/>
      <c r="AF1" s="6" t="s">
        <v>21</v>
      </c>
      <c r="AH1" s="6" t="s">
        <v>51</v>
      </c>
      <c r="AJ1" s="6" t="s">
        <v>52</v>
      </c>
      <c r="AL1" s="6" t="s">
        <v>5</v>
      </c>
      <c r="AM1" s="6" t="s">
        <v>6</v>
      </c>
    </row>
    <row r="2" spans="1:39">
      <c r="A2" s="2" t="s">
        <v>53</v>
      </c>
      <c r="D2" s="5" t="s">
        <v>38</v>
      </c>
      <c r="F2" s="1" t="s">
        <v>54</v>
      </c>
      <c r="H2" s="1" t="s">
        <v>32</v>
      </c>
      <c r="J2" s="1" t="s">
        <v>55</v>
      </c>
      <c r="L2" s="1" t="s">
        <v>56</v>
      </c>
      <c r="N2" s="1" t="s">
        <v>57</v>
      </c>
      <c r="P2" s="1" t="s">
        <v>58</v>
      </c>
      <c r="R2" s="1" t="s">
        <v>59</v>
      </c>
      <c r="T2" s="1" t="s">
        <v>60</v>
      </c>
      <c r="V2" s="1" t="s">
        <v>61</v>
      </c>
      <c r="X2" s="1" t="s">
        <v>62</v>
      </c>
      <c r="Z2" s="1" t="s">
        <v>63</v>
      </c>
      <c r="AB2" s="1" t="s">
        <v>64</v>
      </c>
      <c r="AD2" s="1" t="s">
        <v>65</v>
      </c>
      <c r="AF2" s="1" t="s">
        <v>66</v>
      </c>
      <c r="AH2" s="1" t="s">
        <v>67</v>
      </c>
      <c r="AJ2" s="1" t="s">
        <v>68</v>
      </c>
      <c r="AL2" s="9">
        <v>42736</v>
      </c>
      <c r="AM2" s="9">
        <v>46022</v>
      </c>
    </row>
    <row r="3" spans="1:39">
      <c r="A3" s="2" t="s">
        <v>69</v>
      </c>
      <c r="D3" s="5" t="s">
        <v>39</v>
      </c>
      <c r="F3" s="1" t="s">
        <v>70</v>
      </c>
      <c r="L3" s="1" t="s">
        <v>71</v>
      </c>
      <c r="N3" s="1" t="s">
        <v>72</v>
      </c>
      <c r="P3" s="1" t="s">
        <v>73</v>
      </c>
      <c r="T3" s="1" t="s">
        <v>74</v>
      </c>
      <c r="V3" s="1" t="s">
        <v>75</v>
      </c>
      <c r="X3" s="1" t="s">
        <v>76</v>
      </c>
      <c r="AB3" s="1" t="s">
        <v>77</v>
      </c>
      <c r="AD3" s="1" t="s">
        <v>78</v>
      </c>
      <c r="AF3" s="1" t="s">
        <v>79</v>
      </c>
      <c r="AH3" s="1" t="s">
        <v>80</v>
      </c>
      <c r="AJ3" s="1" t="s">
        <v>81</v>
      </c>
    </row>
    <row r="4" spans="1:39">
      <c r="A4" s="2" t="s">
        <v>23</v>
      </c>
      <c r="D4" s="5" t="s">
        <v>40</v>
      </c>
      <c r="F4" s="1" t="s">
        <v>82</v>
      </c>
      <c r="L4" s="1" t="s">
        <v>83</v>
      </c>
      <c r="N4" s="1" t="s">
        <v>84</v>
      </c>
      <c r="P4" s="1" t="s">
        <v>85</v>
      </c>
      <c r="T4" s="1" t="s">
        <v>86</v>
      </c>
      <c r="V4" s="1" t="s">
        <v>87</v>
      </c>
      <c r="X4" s="1" t="s">
        <v>88</v>
      </c>
      <c r="AB4" s="1" t="s">
        <v>89</v>
      </c>
      <c r="AD4" s="1" t="s">
        <v>90</v>
      </c>
      <c r="AF4" s="1" t="s">
        <v>91</v>
      </c>
      <c r="AH4" s="1" t="s">
        <v>92</v>
      </c>
      <c r="AJ4" s="1" t="s">
        <v>93</v>
      </c>
    </row>
    <row r="5" spans="1:39">
      <c r="A5" s="2" t="s">
        <v>94</v>
      </c>
      <c r="D5" s="5" t="s">
        <v>41</v>
      </c>
      <c r="F5" s="1" t="s">
        <v>95</v>
      </c>
      <c r="L5" s="1" t="s">
        <v>96</v>
      </c>
      <c r="N5" s="1" t="s">
        <v>97</v>
      </c>
      <c r="P5" s="1" t="s">
        <v>98</v>
      </c>
      <c r="T5" s="1" t="s">
        <v>99</v>
      </c>
      <c r="V5" s="1" t="s">
        <v>100</v>
      </c>
      <c r="X5" s="1" t="s">
        <v>101</v>
      </c>
      <c r="AB5" s="1" t="s">
        <v>102</v>
      </c>
      <c r="AD5" s="1" t="s">
        <v>103</v>
      </c>
      <c r="AF5" s="1" t="s">
        <v>104</v>
      </c>
      <c r="AJ5" s="1" t="s">
        <v>105</v>
      </c>
    </row>
    <row r="6" spans="1:39">
      <c r="A6" s="2" t="s">
        <v>106</v>
      </c>
      <c r="D6" s="5" t="s">
        <v>42</v>
      </c>
      <c r="F6" s="1" t="s">
        <v>107</v>
      </c>
      <c r="L6" s="1" t="s">
        <v>108</v>
      </c>
      <c r="N6" s="1" t="s">
        <v>109</v>
      </c>
      <c r="P6" s="1" t="s">
        <v>110</v>
      </c>
      <c r="T6" s="1" t="s">
        <v>111</v>
      </c>
      <c r="V6" s="1" t="s">
        <v>112</v>
      </c>
      <c r="X6" s="1" t="s">
        <v>113</v>
      </c>
      <c r="AB6" s="1" t="s">
        <v>114</v>
      </c>
      <c r="AD6" s="1" t="s">
        <v>115</v>
      </c>
      <c r="AF6" s="1" t="s">
        <v>116</v>
      </c>
      <c r="AJ6" s="1" t="s">
        <v>117</v>
      </c>
    </row>
    <row r="7" spans="1:39">
      <c r="A7" s="3" t="s">
        <v>118</v>
      </c>
      <c r="D7" s="5" t="s">
        <v>43</v>
      </c>
      <c r="F7" s="1" t="s">
        <v>119</v>
      </c>
      <c r="L7" s="1" t="s">
        <v>120</v>
      </c>
      <c r="N7" s="1" t="s">
        <v>121</v>
      </c>
      <c r="P7" s="1" t="s">
        <v>122</v>
      </c>
      <c r="T7" s="1" t="s">
        <v>123</v>
      </c>
      <c r="V7" s="1" t="s">
        <v>124</v>
      </c>
      <c r="X7" s="1" t="s">
        <v>125</v>
      </c>
      <c r="AB7" s="1" t="s">
        <v>126</v>
      </c>
      <c r="AD7" s="1" t="s">
        <v>127</v>
      </c>
      <c r="AF7" s="1" t="s">
        <v>128</v>
      </c>
      <c r="AJ7" s="1" t="s">
        <v>129</v>
      </c>
    </row>
    <row r="8" spans="1:39">
      <c r="A8" s="2" t="s">
        <v>130</v>
      </c>
      <c r="D8" s="5" t="s">
        <v>44</v>
      </c>
      <c r="F8" s="1" t="s">
        <v>131</v>
      </c>
      <c r="L8" s="1" t="s">
        <v>132</v>
      </c>
      <c r="P8" s="1" t="s">
        <v>133</v>
      </c>
      <c r="T8" s="1" t="s">
        <v>134</v>
      </c>
      <c r="V8" s="1" t="s">
        <v>135</v>
      </c>
      <c r="X8" s="1" t="s">
        <v>136</v>
      </c>
      <c r="AB8" s="1" t="s">
        <v>137</v>
      </c>
      <c r="AD8" s="1" t="s">
        <v>138</v>
      </c>
      <c r="AF8" s="1" t="s">
        <v>139</v>
      </c>
      <c r="AJ8" s="1" t="s">
        <v>140</v>
      </c>
    </row>
    <row r="9" spans="1:39">
      <c r="A9" s="2" t="s">
        <v>28</v>
      </c>
      <c r="D9" s="5" t="s">
        <v>45</v>
      </c>
      <c r="F9" s="1" t="s">
        <v>141</v>
      </c>
      <c r="L9" s="1" t="s">
        <v>142</v>
      </c>
      <c r="P9" s="1" t="s">
        <v>143</v>
      </c>
      <c r="T9" s="1" t="s">
        <v>144</v>
      </c>
      <c r="V9" s="1" t="s">
        <v>145</v>
      </c>
      <c r="X9" s="1" t="s">
        <v>146</v>
      </c>
      <c r="AB9" s="1" t="s">
        <v>147</v>
      </c>
      <c r="AD9" s="1" t="s">
        <v>148</v>
      </c>
      <c r="AF9" s="1" t="s">
        <v>149</v>
      </c>
      <c r="AJ9" s="1" t="s">
        <v>150</v>
      </c>
    </row>
    <row r="10" spans="1:39">
      <c r="A10" s="2" t="s">
        <v>151</v>
      </c>
      <c r="D10" s="5" t="s">
        <v>46</v>
      </c>
      <c r="F10" s="1" t="s">
        <v>152</v>
      </c>
      <c r="L10" s="1" t="s">
        <v>153</v>
      </c>
      <c r="P10" s="1" t="s">
        <v>154</v>
      </c>
      <c r="T10" s="1" t="s">
        <v>155</v>
      </c>
      <c r="V10" s="1" t="s">
        <v>55</v>
      </c>
      <c r="X10" s="1" t="s">
        <v>97</v>
      </c>
      <c r="AB10" s="1" t="s">
        <v>156</v>
      </c>
      <c r="AD10" s="1" t="s">
        <v>157</v>
      </c>
      <c r="AF10" s="1" t="s">
        <v>158</v>
      </c>
      <c r="AJ10" s="1" t="s">
        <v>159</v>
      </c>
    </row>
    <row r="11" spans="1:39">
      <c r="A11" s="1"/>
      <c r="D11" s="5" t="s">
        <v>47</v>
      </c>
      <c r="F11" s="1" t="s">
        <v>160</v>
      </c>
      <c r="L11" s="1" t="s">
        <v>161</v>
      </c>
      <c r="P11" s="1" t="s">
        <v>162</v>
      </c>
      <c r="T11" s="1" t="s">
        <v>163</v>
      </c>
      <c r="V11" s="1" t="s">
        <v>164</v>
      </c>
      <c r="X11" s="1" t="s">
        <v>165</v>
      </c>
      <c r="AB11" s="1" t="s">
        <v>166</v>
      </c>
      <c r="AF11" s="1" t="s">
        <v>167</v>
      </c>
      <c r="AJ11" s="1" t="s">
        <v>168</v>
      </c>
    </row>
    <row r="12" spans="1:39">
      <c r="A12" s="1"/>
      <c r="D12" s="5" t="s">
        <v>48</v>
      </c>
      <c r="F12" s="1" t="s">
        <v>169</v>
      </c>
      <c r="L12" s="1" t="s">
        <v>170</v>
      </c>
      <c r="P12" s="1" t="s">
        <v>171</v>
      </c>
      <c r="T12" s="1" t="s">
        <v>172</v>
      </c>
      <c r="V12" s="1" t="s">
        <v>173</v>
      </c>
      <c r="X12" s="1" t="s">
        <v>174</v>
      </c>
      <c r="AF12" s="1" t="s">
        <v>175</v>
      </c>
      <c r="AJ12" s="1" t="s">
        <v>176</v>
      </c>
    </row>
    <row r="13" spans="1:39">
      <c r="A13" s="1"/>
      <c r="D13" s="5" t="s">
        <v>49</v>
      </c>
      <c r="F13" s="1" t="s">
        <v>177</v>
      </c>
      <c r="P13" s="1" t="s">
        <v>178</v>
      </c>
      <c r="T13" s="1" t="s">
        <v>179</v>
      </c>
      <c r="V13" s="1" t="s">
        <v>180</v>
      </c>
      <c r="X13" s="1" t="s">
        <v>181</v>
      </c>
      <c r="AF13" s="1" t="s">
        <v>182</v>
      </c>
      <c r="AJ13" s="1" t="s">
        <v>183</v>
      </c>
    </row>
    <row r="14" spans="1:39">
      <c r="D14" s="5" t="s">
        <v>50</v>
      </c>
      <c r="F14" s="1" t="s">
        <v>184</v>
      </c>
      <c r="P14" s="1" t="s">
        <v>185</v>
      </c>
      <c r="T14" s="1" t="s">
        <v>186</v>
      </c>
      <c r="V14" s="1" t="s">
        <v>147</v>
      </c>
      <c r="AF14" s="1" t="s">
        <v>187</v>
      </c>
      <c r="AJ14" s="1" t="s">
        <v>188</v>
      </c>
    </row>
    <row r="15" spans="1:39">
      <c r="D15" s="5" t="s">
        <v>21</v>
      </c>
      <c r="F15" s="1" t="s">
        <v>189</v>
      </c>
      <c r="P15" s="1" t="s">
        <v>190</v>
      </c>
      <c r="T15" s="1" t="s">
        <v>191</v>
      </c>
      <c r="V15" s="1" t="s">
        <v>192</v>
      </c>
      <c r="AF15" s="1" t="s">
        <v>193</v>
      </c>
      <c r="AJ15" s="1" t="s">
        <v>194</v>
      </c>
    </row>
    <row r="16" spans="1:39">
      <c r="D16" s="5" t="s">
        <v>51</v>
      </c>
      <c r="F16" s="1" t="s">
        <v>195</v>
      </c>
      <c r="T16" s="1" t="s">
        <v>196</v>
      </c>
      <c r="V16" s="1" t="s">
        <v>197</v>
      </c>
      <c r="AF16" s="1" t="s">
        <v>198</v>
      </c>
      <c r="AJ16" s="1" t="s">
        <v>199</v>
      </c>
    </row>
    <row r="17" spans="4:36">
      <c r="D17" s="5" t="s">
        <v>52</v>
      </c>
      <c r="F17" s="1" t="s">
        <v>200</v>
      </c>
      <c r="T17" s="1" t="s">
        <v>201</v>
      </c>
      <c r="AF17" s="1" t="s">
        <v>202</v>
      </c>
      <c r="AJ17" s="1" t="s">
        <v>203</v>
      </c>
    </row>
    <row r="18" spans="4:36">
      <c r="F18" s="1" t="s">
        <v>204</v>
      </c>
      <c r="T18" s="1" t="s">
        <v>205</v>
      </c>
      <c r="AF18" s="1" t="s">
        <v>206</v>
      </c>
      <c r="AJ18" s="1" t="s">
        <v>207</v>
      </c>
    </row>
    <row r="19" spans="4:36">
      <c r="F19" s="1" t="s">
        <v>208</v>
      </c>
      <c r="T19" s="1" t="s">
        <v>209</v>
      </c>
      <c r="AF19" s="1" t="s">
        <v>210</v>
      </c>
      <c r="AJ19" s="1" t="s">
        <v>211</v>
      </c>
    </row>
    <row r="20" spans="4:36">
      <c r="F20" s="1" t="s">
        <v>212</v>
      </c>
      <c r="T20" s="1" t="s">
        <v>213</v>
      </c>
      <c r="AF20" s="1" t="s">
        <v>214</v>
      </c>
      <c r="AJ20" s="1" t="s">
        <v>215</v>
      </c>
    </row>
    <row r="21" spans="4:36">
      <c r="F21" s="1" t="s">
        <v>216</v>
      </c>
      <c r="T21" s="1" t="s">
        <v>217</v>
      </c>
      <c r="AF21" s="1" t="s">
        <v>218</v>
      </c>
      <c r="AJ21" s="1" t="s">
        <v>219</v>
      </c>
    </row>
    <row r="22" spans="4:36">
      <c r="F22" s="1" t="s">
        <v>220</v>
      </c>
      <c r="T22" s="1" t="s">
        <v>221</v>
      </c>
      <c r="AF22" s="1" t="s">
        <v>222</v>
      </c>
      <c r="AJ22" s="1" t="s">
        <v>223</v>
      </c>
    </row>
    <row r="23" spans="4:36">
      <c r="F23" s="1" t="s">
        <v>224</v>
      </c>
      <c r="T23" s="1" t="s">
        <v>225</v>
      </c>
      <c r="AF23" s="1" t="s">
        <v>226</v>
      </c>
      <c r="AJ23" s="1" t="s">
        <v>227</v>
      </c>
    </row>
    <row r="24" spans="4:36">
      <c r="F24" s="1" t="s">
        <v>228</v>
      </c>
      <c r="T24" s="1" t="s">
        <v>229</v>
      </c>
      <c r="AF24" s="1" t="s">
        <v>230</v>
      </c>
    </row>
    <row r="25" spans="4:36">
      <c r="F25" s="1" t="s">
        <v>231</v>
      </c>
      <c r="T25" s="1" t="s">
        <v>232</v>
      </c>
      <c r="AF25" s="1" t="s">
        <v>233</v>
      </c>
    </row>
    <row r="26" spans="4:36">
      <c r="F26" s="1" t="s">
        <v>234</v>
      </c>
      <c r="AF26" s="1" t="s">
        <v>235</v>
      </c>
    </row>
    <row r="27" spans="4:36">
      <c r="F27" s="1" t="s">
        <v>236</v>
      </c>
      <c r="AF27" s="1" t="s">
        <v>237</v>
      </c>
    </row>
    <row r="28" spans="4:36">
      <c r="F28" s="1" t="s">
        <v>238</v>
      </c>
      <c r="AF28" s="1" t="s">
        <v>239</v>
      </c>
    </row>
    <row r="29" spans="4:36">
      <c r="F29" s="1" t="s">
        <v>240</v>
      </c>
      <c r="AF29" s="1" t="s">
        <v>241</v>
      </c>
    </row>
    <row r="30" spans="4:36">
      <c r="F30" s="1" t="s">
        <v>242</v>
      </c>
      <c r="AF30" s="1" t="s">
        <v>243</v>
      </c>
    </row>
    <row r="31" spans="4:36">
      <c r="F31" s="1" t="s">
        <v>244</v>
      </c>
      <c r="AF31" s="1" t="s">
        <v>245</v>
      </c>
    </row>
    <row r="32" spans="4:36">
      <c r="F32" s="1" t="s">
        <v>246</v>
      </c>
      <c r="AF32" s="1" t="s">
        <v>247</v>
      </c>
    </row>
    <row r="33" spans="6:32">
      <c r="F33" s="1" t="s">
        <v>248</v>
      </c>
      <c r="AF33" s="1" t="s">
        <v>249</v>
      </c>
    </row>
    <row r="34" spans="6:32">
      <c r="F34" s="1" t="s">
        <v>250</v>
      </c>
      <c r="AF34" s="1" t="s">
        <v>251</v>
      </c>
    </row>
    <row r="35" spans="6:32">
      <c r="F35" s="1" t="s">
        <v>252</v>
      </c>
      <c r="AF35" s="1" t="s">
        <v>253</v>
      </c>
    </row>
    <row r="36" spans="6:32">
      <c r="F36" s="1" t="s">
        <v>254</v>
      </c>
      <c r="AF36" s="1" t="s">
        <v>255</v>
      </c>
    </row>
    <row r="37" spans="6:32">
      <c r="F37" s="1" t="s">
        <v>256</v>
      </c>
      <c r="AF37" s="1" t="s">
        <v>257</v>
      </c>
    </row>
    <row r="38" spans="6:32">
      <c r="F38" s="1" t="s">
        <v>258</v>
      </c>
      <c r="AF38" s="1" t="s">
        <v>259</v>
      </c>
    </row>
    <row r="39" spans="6:32">
      <c r="F39" s="1" t="s">
        <v>260</v>
      </c>
      <c r="AF39" s="1" t="s">
        <v>261</v>
      </c>
    </row>
    <row r="40" spans="6:32">
      <c r="F40" s="1" t="s">
        <v>262</v>
      </c>
      <c r="AF40" s="1" t="s">
        <v>263</v>
      </c>
    </row>
    <row r="41" spans="6:32">
      <c r="F41" s="1" t="s">
        <v>264</v>
      </c>
      <c r="AF41" s="1" t="s">
        <v>265</v>
      </c>
    </row>
    <row r="42" spans="6:32">
      <c r="F42" s="1" t="s">
        <v>266</v>
      </c>
      <c r="AF42" s="1" t="s">
        <v>267</v>
      </c>
    </row>
    <row r="43" spans="6:32">
      <c r="F43" s="1" t="s">
        <v>268</v>
      </c>
      <c r="AF43" s="1" t="s">
        <v>269</v>
      </c>
    </row>
    <row r="44" spans="6:32">
      <c r="F44" s="1" t="s">
        <v>270</v>
      </c>
      <c r="AF44" s="1" t="s">
        <v>271</v>
      </c>
    </row>
    <row r="45" spans="6:32">
      <c r="F45" s="1" t="s">
        <v>272</v>
      </c>
      <c r="AF45" s="1" t="s">
        <v>273</v>
      </c>
    </row>
    <row r="46" spans="6:32">
      <c r="F46" s="1" t="s">
        <v>274</v>
      </c>
      <c r="AF46" s="1" t="s">
        <v>275</v>
      </c>
    </row>
    <row r="47" spans="6:32">
      <c r="F47" s="1" t="s">
        <v>276</v>
      </c>
      <c r="AF47" s="1" t="s">
        <v>277</v>
      </c>
    </row>
    <row r="48" spans="6:32">
      <c r="F48" s="1" t="s">
        <v>278</v>
      </c>
      <c r="AF48" s="1" t="s">
        <v>279</v>
      </c>
    </row>
    <row r="49" spans="6:32">
      <c r="F49" s="1" t="s">
        <v>280</v>
      </c>
      <c r="AF49" s="1" t="s">
        <v>281</v>
      </c>
    </row>
    <row r="50" spans="6:32">
      <c r="F50" s="1" t="s">
        <v>282</v>
      </c>
      <c r="AF50" s="1" t="s">
        <v>34</v>
      </c>
    </row>
    <row r="51" spans="6:32">
      <c r="F51" s="1" t="s">
        <v>283</v>
      </c>
      <c r="AF51" s="1" t="s">
        <v>284</v>
      </c>
    </row>
    <row r="52" spans="6:32">
      <c r="F52" s="1" t="s">
        <v>285</v>
      </c>
      <c r="AF52" s="1" t="s">
        <v>286</v>
      </c>
    </row>
    <row r="53" spans="6:32">
      <c r="F53" s="1" t="s">
        <v>287</v>
      </c>
      <c r="AF53" s="1" t="s">
        <v>288</v>
      </c>
    </row>
    <row r="54" spans="6:32">
      <c r="F54" s="1" t="s">
        <v>289</v>
      </c>
      <c r="AF54" s="1" t="s">
        <v>290</v>
      </c>
    </row>
    <row r="55" spans="6:32">
      <c r="F55" s="1" t="s">
        <v>291</v>
      </c>
      <c r="AF55" s="1" t="s">
        <v>292</v>
      </c>
    </row>
    <row r="56" spans="6:32">
      <c r="F56" s="1" t="s">
        <v>293</v>
      </c>
      <c r="AF56" s="1" t="s">
        <v>294</v>
      </c>
    </row>
    <row r="57" spans="6:32">
      <c r="F57" s="1" t="s">
        <v>295</v>
      </c>
      <c r="AF57" s="1" t="s">
        <v>25</v>
      </c>
    </row>
    <row r="58" spans="6:32">
      <c r="F58" s="1" t="s">
        <v>296</v>
      </c>
      <c r="AF58" s="1" t="s">
        <v>297</v>
      </c>
    </row>
    <row r="59" spans="6:32">
      <c r="F59" s="1" t="s">
        <v>298</v>
      </c>
      <c r="AF59" s="1" t="s">
        <v>299</v>
      </c>
    </row>
    <row r="60" spans="6:32">
      <c r="F60" s="1" t="s">
        <v>300</v>
      </c>
      <c r="AF60" s="1" t="s">
        <v>32</v>
      </c>
    </row>
    <row r="61" spans="6:32">
      <c r="F61" s="1" t="s">
        <v>301</v>
      </c>
      <c r="AF61" s="1" t="s">
        <v>302</v>
      </c>
    </row>
    <row r="62" spans="6:32">
      <c r="F62" s="1" t="s">
        <v>303</v>
      </c>
      <c r="AF62" s="1" t="s">
        <v>304</v>
      </c>
    </row>
    <row r="63" spans="6:32">
      <c r="F63" s="1" t="s">
        <v>305</v>
      </c>
      <c r="AF63" s="1" t="s">
        <v>22</v>
      </c>
    </row>
    <row r="64" spans="6:32">
      <c r="F64" s="1" t="s">
        <v>115</v>
      </c>
      <c r="AF64" s="1" t="s">
        <v>306</v>
      </c>
    </row>
    <row r="65" spans="6:32">
      <c r="F65" s="1" t="s">
        <v>307</v>
      </c>
      <c r="AF65" s="1" t="s">
        <v>308</v>
      </c>
    </row>
    <row r="66" spans="6:32">
      <c r="F66" s="1" t="s">
        <v>309</v>
      </c>
      <c r="AF66" s="1" t="s">
        <v>310</v>
      </c>
    </row>
    <row r="67" spans="6:32">
      <c r="F67" s="1" t="s">
        <v>311</v>
      </c>
      <c r="AF67" s="1" t="s">
        <v>312</v>
      </c>
    </row>
    <row r="68" spans="6:32">
      <c r="F68" s="1" t="s">
        <v>313</v>
      </c>
      <c r="AF68" s="1" t="s">
        <v>27</v>
      </c>
    </row>
    <row r="69" spans="6:32">
      <c r="F69" s="1" t="s">
        <v>314</v>
      </c>
      <c r="AF69" s="1" t="s">
        <v>315</v>
      </c>
    </row>
    <row r="70" spans="6:32">
      <c r="F70" s="1" t="s">
        <v>316</v>
      </c>
      <c r="AF70" s="1" t="s">
        <v>30</v>
      </c>
    </row>
    <row r="71" spans="6:32">
      <c r="F71" s="1" t="s">
        <v>317</v>
      </c>
    </row>
    <row r="72" spans="6:32">
      <c r="F72" s="1" t="s">
        <v>318</v>
      </c>
    </row>
    <row r="73" spans="6:32">
      <c r="F73" s="1" t="s">
        <v>319</v>
      </c>
    </row>
    <row r="74" spans="6:32">
      <c r="F74" s="1" t="s">
        <v>320</v>
      </c>
    </row>
    <row r="75" spans="6:32">
      <c r="F75" s="1" t="s">
        <v>321</v>
      </c>
    </row>
    <row r="76" spans="6:32">
      <c r="F76" s="1" t="s">
        <v>322</v>
      </c>
    </row>
    <row r="77" spans="6:32">
      <c r="F77" s="1" t="s">
        <v>323</v>
      </c>
    </row>
    <row r="78" spans="6:32">
      <c r="F78" s="1" t="s">
        <v>324</v>
      </c>
    </row>
    <row r="79" spans="6:32">
      <c r="F79" s="1" t="s">
        <v>325</v>
      </c>
    </row>
    <row r="80" spans="6:32">
      <c r="F80" s="1" t="s">
        <v>326</v>
      </c>
    </row>
    <row r="81" spans="6:6">
      <c r="F81" s="1" t="s">
        <v>327</v>
      </c>
    </row>
    <row r="82" spans="6:6">
      <c r="F82" s="1" t="s">
        <v>328</v>
      </c>
    </row>
    <row r="83" spans="6:6">
      <c r="F83" s="1" t="s">
        <v>329</v>
      </c>
    </row>
    <row r="84" spans="6:6">
      <c r="F84" s="1" t="s">
        <v>330</v>
      </c>
    </row>
    <row r="85" spans="6:6">
      <c r="F85" s="1" t="s">
        <v>331</v>
      </c>
    </row>
    <row r="86" spans="6:6">
      <c r="F86" s="1" t="s">
        <v>332</v>
      </c>
    </row>
    <row r="87" spans="6:6">
      <c r="F87" s="1" t="s">
        <v>333</v>
      </c>
    </row>
    <row r="88" spans="6:6">
      <c r="F88" s="1" t="s">
        <v>334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Pending</_Flow_SignoffStatus>
  </documentManagement>
</p:properties>
</file>

<file path=customXml/itemProps1.xml><?xml version="1.0" encoding="utf-8"?>
<ds:datastoreItem xmlns:ds="http://schemas.openxmlformats.org/officeDocument/2006/customXml" ds:itemID="{12E87BB2-0DA9-4747-BB3C-53EAEB96B047}"/>
</file>

<file path=customXml/itemProps2.xml><?xml version="1.0" encoding="utf-8"?>
<ds:datastoreItem xmlns:ds="http://schemas.openxmlformats.org/officeDocument/2006/customXml" ds:itemID="{3EE40DC4-7B74-401E-B48E-CDDD08E4DA01}"/>
</file>

<file path=customXml/itemProps3.xml><?xml version="1.0" encoding="utf-8"?>
<ds:datastoreItem xmlns:ds="http://schemas.openxmlformats.org/officeDocument/2006/customXml" ds:itemID="{390D12D1-3245-4049-BF46-75274A0A63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2021-12-20T12:10:17Z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