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<sst xmlns="http://schemas.openxmlformats.org/spreadsheetml/2006/main" count="265" uniqueCount="100">
  <si>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</si>
  <si>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</si>
  <si>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</si>
  <si>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</si>
  <si>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</si>
  <si>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</si>
  <si>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</si>
  <si>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</si>
  <si>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</si>
  <si>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</si>
  <si>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</si>
  <si>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</si>
  <si>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</si>
  <si>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</si>
  <si>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</si>
  <si>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</si>
  <si>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</si>
  <si>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</si>
  <si>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</si>
  <si>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</si>
  <si>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</si>
  <si>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</si>
  <si>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</si>
  <si>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</si>
  <si>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</si>
  <si>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</si>
  <si>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</si>
  <si>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</si>
  <si>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</si>
  <si>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</si>
  <si>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</si>
  <si>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</si>
  <si>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</si>
  <si>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</si>
  <si>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</si>
  <si>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</si>
  <si>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</si>
  <si>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</si>
  <si>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</si>
  <si>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</si>
  <si>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</si>
  <si>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</si>
  <si>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</si>
  <si>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</si>
  <si>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</si>
  <si>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</si>
  <si>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</si>
  <si>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</si>
  <si>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</si>
  <si>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</si>
  <si>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</si>
  <si>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</si>
  <si>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</si>
  <si>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</si>
  <si>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</si>
  <si>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</si>
  <si>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</si>
  <si>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</si>
  <si>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</si>
  <si>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</si>
  <si>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</si>
  <si>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</si>
  <si>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</si>
  <si>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</si>
  <si>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</si>
  <si>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</si>
  <si>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</si>
  <si>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</si>
  <si>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</si>
  <si>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</si>
  <si>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</si>
  <si>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</si>
  <si>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</si>
  <si>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</si>
  <si>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</si>
  <si>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</si>
  <si>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</si>
  <si>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</si>
  <si>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</si>
  <si>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</si>
  <si>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</si>
  <si>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</si>
  <si>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</si>
  <si>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</si>
  <si>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</si>
  <si>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</si>
  <si>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</si>
  <si>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</si>
  <si>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</si>
  <si>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</si>
  <si>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</si>
  <si>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</si>
  <si>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</si>
  <si>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</si>
  <si>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</si>
  <si>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</si>
  <si>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</si>
  <si>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10 September 2021</t>
  </si>
  <si>
    <t>10.09.2021</t>
  </si>
  <si>
    <t>04.09.2020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</si>
</sst>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1531050</v>
      </c>
      <c r="C11" s="67">
        <v>2130750</v>
      </c>
      <c r="D11" s="98">
        <f>IFERROR(((B11/C11)-1)*100,IF(B11+C11&lt;&gt;0,100,0))</f>
        <v>-28.145019359380498</v>
      </c>
      <c r="E11" s="67">
        <v>57938861</v>
      </c>
      <c r="F11" s="67">
        <v>66058221</v>
      </c>
      <c r="G11" s="98">
        <f>IFERROR(((E11/F11)-1)*100,IF(E11+F11&lt;&gt;0,100,0))</f>
        <v>-12.291218075642696</v>
      </c>
    </row>
    <row r="12" spans="1:7" s="16" customFormat="1" ht="12" x14ac:dyDescent="0.2">
      <c r="A12" s="64" t="s">
        <v>9</v>
      </c>
      <c r="B12" s="67">
        <v>1649306.2660000001</v>
      </c>
      <c r="C12" s="67">
        <v>2280297.7000000002</v>
      </c>
      <c r="D12" s="98">
        <f>IFERROR(((B12/C12)-1)*100,IF(B12+C12&lt;&gt;0,100,0))</f>
        <v>-27.671449828678075</v>
      </c>
      <c r="E12" s="67">
        <v>89780172.152999997</v>
      </c>
      <c r="F12" s="67">
        <v>80901822.356999993</v>
      </c>
      <c r="G12" s="98">
        <f>IFERROR(((E12/F12)-1)*100,IF(E12+F12&lt;&gt;0,100,0))</f>
        <v>10.974227201980714</v>
      </c>
    </row>
    <row r="13" spans="1:7" s="16" customFormat="1" ht="12" x14ac:dyDescent="0.2">
      <c r="A13" s="64" t="s">
        <v>10</v>
      </c>
      <c r="B13" s="67">
        <v>98473357.604980305</v>
      </c>
      <c r="C13" s="67">
        <v>134030024.59224901</v>
      </c>
      <c r="D13" s="98">
        <f>IFERROR(((B13/C13)-1)*100,IF(B13+C13&lt;&gt;0,100,0))</f>
        <v>-26.528881939282243</v>
      </c>
      <c r="E13" s="67">
        <v>4149529628.1087399</v>
      </c>
      <c r="F13" s="67">
        <v>4057883091.2368798</v>
      </c>
      <c r="G13" s="98">
        <f>IFERROR(((E13/F13)-1)*100,IF(E13+F13&lt;&gt;0,100,0))</f>
        <v>2.2584814498419981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412</v>
      </c>
      <c r="C16" s="67">
        <v>266</v>
      </c>
      <c r="D16" s="98">
        <f>IFERROR(((B16/C16)-1)*100,IF(B16+C16&lt;&gt;0,100,0))</f>
        <v>54.887218045112782</v>
      </c>
      <c r="E16" s="67">
        <v>12383</v>
      </c>
      <c r="F16" s="67">
        <v>11138</v>
      </c>
      <c r="G16" s="98">
        <f>IFERROR(((E16/F16)-1)*100,IF(E16+F16&lt;&gt;0,100,0))</f>
        <v>11.177949362542638</v>
      </c>
    </row>
    <row r="17" spans="1:7" s="16" customFormat="1" ht="12" x14ac:dyDescent="0.2">
      <c r="A17" s="64" t="s">
        <v>9</v>
      </c>
      <c r="B17" s="67">
        <v>147425.209</v>
      </c>
      <c r="C17" s="67">
        <v>112168.717</v>
      </c>
      <c r="D17" s="98">
        <f>IFERROR(((B17/C17)-1)*100,IF(B17+C17&lt;&gt;0,100,0))</f>
        <v>31.431662002517147</v>
      </c>
      <c r="E17" s="67">
        <v>8289389.3700000001</v>
      </c>
      <c r="F17" s="67">
        <v>6703415.2170000002</v>
      </c>
      <c r="G17" s="98">
        <f>IFERROR(((E17/F17)-1)*100,IF(E17+F17&lt;&gt;0,100,0))</f>
        <v>23.659196121074764</v>
      </c>
    </row>
    <row r="18" spans="1:7" s="16" customFormat="1" ht="12" x14ac:dyDescent="0.2">
      <c r="A18" s="64" t="s">
        <v>10</v>
      </c>
      <c r="B18" s="67">
        <v>8190046.8951253202</v>
      </c>
      <c r="C18" s="67">
        <v>5451205.2494692998</v>
      </c>
      <c r="D18" s="98">
        <f>IFERROR(((B18/C18)-1)*100,IF(B18+C18&lt;&gt;0,100,0))</f>
        <v>50.242864106477356</v>
      </c>
      <c r="E18" s="67">
        <v>372717005.78641099</v>
      </c>
      <c r="F18" s="67">
        <v>228162328.70774099</v>
      </c>
      <c r="G18" s="98">
        <f>IFERROR(((E18/F18)-1)*100,IF(E18+F18&lt;&gt;0,100,0))</f>
        <v>63.35606666420108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12554442.08206</v>
      </c>
      <c r="C24" s="66">
        <v>24208714.605209999</v>
      </c>
      <c r="D24" s="65">
        <f>B24-C24</f>
        <v>-11654272.523149999</v>
      </c>
      <c r="E24" s="67">
        <v>744300595.21139002</v>
      </c>
      <c r="F24" s="67">
        <v>662907845.50572002</v>
      </c>
      <c r="G24" s="65">
        <f>E24-F24</f>
        <v>81392749.705669999</v>
      </c>
    </row>
    <row r="25" spans="1:7" s="16" customFormat="1" ht="12" x14ac:dyDescent="0.2">
      <c r="A25" s="68" t="s">
        <v>15</v>
      </c>
      <c r="B25" s="66">
        <v>16596035.052719999</v>
      </c>
      <c r="C25" s="66">
        <v>32066647.002659999</v>
      </c>
      <c r="D25" s="65">
        <f>B25-C25</f>
        <v>-15470611.94994</v>
      </c>
      <c r="E25" s="67">
        <v>832995740.79407001</v>
      </c>
      <c r="F25" s="67">
        <v>753887337.47060001</v>
      </c>
      <c r="G25" s="65">
        <f>E25-F25</f>
        <v>79108403.323469996</v>
      </c>
    </row>
    <row r="26" spans="1:7" s="28" customFormat="1" ht="12" x14ac:dyDescent="0.2">
      <c r="A26" s="69" t="s">
        <v>16</v>
      </c>
      <c r="B26" s="70">
        <f>B24-B25</f>
        <v>-4041592.9706599992</v>
      </c>
      <c r="C26" s="70">
        <f>C24-C25</f>
        <v>-7857932.39745</v>
      </c>
      <c r="D26" s="70"/>
      <c r="E26" s="70">
        <f>E24-E25</f>
        <v>-88695145.582679987</v>
      </c>
      <c r="F26" s="70">
        <f>F24-F25</f>
        <v>-90979491.96487999</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64296.057786680001</v>
      </c>
      <c r="C33" s="126">
        <v>53878.948591560002</v>
      </c>
      <c r="D33" s="98">
        <f t="shared" ref="D33:D42" si="0">IFERROR(((B33/C33)-1)*100,IF(B33+C33&lt;&gt;0,100,0))</f>
        <v>19.334284479248009</v>
      </c>
      <c r="E33" s="64"/>
      <c r="F33" s="126">
        <v>66752.759999999995</v>
      </c>
      <c r="G33" s="126">
        <v>63993.8</v>
      </c>
    </row>
    <row r="34" spans="1:7" s="16" customFormat="1" ht="12" x14ac:dyDescent="0.2">
      <c r="A34" s="64" t="s">
        <v>23</v>
      </c>
      <c r="B34" s="126">
        <v>74241.290260559996</v>
      </c>
      <c r="C34" s="126">
        <v>55502.645151420002</v>
      </c>
      <c r="D34" s="98">
        <f t="shared" si="0"/>
        <v>33.761715424585638</v>
      </c>
      <c r="E34" s="64"/>
      <c r="F34" s="126">
        <v>76481.87</v>
      </c>
      <c r="G34" s="126">
        <v>74133.149999999994</v>
      </c>
    </row>
    <row r="35" spans="1:7" s="16" customFormat="1" ht="12" x14ac:dyDescent="0.2">
      <c r="A35" s="64" t="s">
        <v>24</v>
      </c>
      <c r="B35" s="126">
        <v>58919.86931052</v>
      </c>
      <c r="C35" s="126">
        <v>35888.738489980002</v>
      </c>
      <c r="D35" s="98">
        <f t="shared" si="0"/>
        <v>64.173698462458347</v>
      </c>
      <c r="E35" s="64"/>
      <c r="F35" s="126">
        <v>59826.45</v>
      </c>
      <c r="G35" s="126">
        <v>58722.8</v>
      </c>
    </row>
    <row r="36" spans="1:7" s="16" customFormat="1" ht="12" x14ac:dyDescent="0.2">
      <c r="A36" s="64" t="s">
        <v>25</v>
      </c>
      <c r="B36" s="126">
        <v>58175.748363350001</v>
      </c>
      <c r="C36" s="126">
        <v>49720.424156900001</v>
      </c>
      <c r="D36" s="98">
        <f t="shared" si="0"/>
        <v>17.005736274026951</v>
      </c>
      <c r="E36" s="64"/>
      <c r="F36" s="126">
        <v>60536.52</v>
      </c>
      <c r="G36" s="126">
        <v>57847.8</v>
      </c>
    </row>
    <row r="37" spans="1:7" s="16" customFormat="1" ht="12" x14ac:dyDescent="0.2">
      <c r="A37" s="64" t="s">
        <v>79</v>
      </c>
      <c r="B37" s="126">
        <v>60697.895994439998</v>
      </c>
      <c r="C37" s="126">
        <v>54301.024083490003</v>
      </c>
      <c r="D37" s="98">
        <f t="shared" si="0"/>
        <v>11.780389079061472</v>
      </c>
      <c r="E37" s="64"/>
      <c r="F37" s="126">
        <v>64074.86</v>
      </c>
      <c r="G37" s="126">
        <v>60250.53</v>
      </c>
    </row>
    <row r="38" spans="1:7" s="16" customFormat="1" ht="12" x14ac:dyDescent="0.2">
      <c r="A38" s="64" t="s">
        <v>26</v>
      </c>
      <c r="B38" s="126">
        <v>81827.045933989997</v>
      </c>
      <c r="C38" s="126">
        <v>72322.429804180007</v>
      </c>
      <c r="D38" s="98">
        <f t="shared" si="0"/>
        <v>13.142003325309526</v>
      </c>
      <c r="E38" s="64"/>
      <c r="F38" s="126">
        <v>85409.81</v>
      </c>
      <c r="G38" s="126">
        <v>80563.05</v>
      </c>
    </row>
    <row r="39" spans="1:7" s="16" customFormat="1" ht="12" x14ac:dyDescent="0.2">
      <c r="A39" s="64" t="s">
        <v>27</v>
      </c>
      <c r="B39" s="126">
        <v>13848.274131960001</v>
      </c>
      <c r="C39" s="126">
        <v>9476.3190728999998</v>
      </c>
      <c r="D39" s="98">
        <f t="shared" si="0"/>
        <v>46.135583082705026</v>
      </c>
      <c r="E39" s="64"/>
      <c r="F39" s="126">
        <v>14260.34</v>
      </c>
      <c r="G39" s="126">
        <v>13818.67</v>
      </c>
    </row>
    <row r="40" spans="1:7" s="16" customFormat="1" ht="12" x14ac:dyDescent="0.2">
      <c r="A40" s="64" t="s">
        <v>28</v>
      </c>
      <c r="B40" s="126">
        <v>81173.197274310005</v>
      </c>
      <c r="C40" s="126">
        <v>67648.528623580001</v>
      </c>
      <c r="D40" s="98">
        <f t="shared" si="0"/>
        <v>19.992554052411073</v>
      </c>
      <c r="E40" s="64"/>
      <c r="F40" s="126">
        <v>84333.52</v>
      </c>
      <c r="G40" s="126">
        <v>80421.61</v>
      </c>
    </row>
    <row r="41" spans="1:7" s="16" customFormat="1" ht="12" x14ac:dyDescent="0.2">
      <c r="A41" s="64" t="s">
        <v>29</v>
      </c>
      <c r="B41" s="72"/>
      <c r="C41" s="126">
        <v>5306.85934146</v>
      </c>
      <c r="D41" s="98">
        <f t="shared" si="0"/>
        <v>-100</v>
      </c>
      <c r="E41" s="64"/>
      <c r="F41" s="72"/>
      <c r="G41" s="72"/>
    </row>
    <row r="42" spans="1:7" s="16" customFormat="1" ht="12" x14ac:dyDescent="0.2">
      <c r="A42" s="64" t="s">
        <v>78</v>
      </c>
      <c r="B42" s="126">
        <v>1123.06989359</v>
      </c>
      <c r="C42" s="126">
        <v>870.92223687000001</v>
      </c>
      <c r="D42" s="98">
        <f t="shared" si="0"/>
        <v>28.951799144110879</v>
      </c>
      <c r="E42" s="64"/>
      <c r="F42" s="126">
        <v>1208.3399999999999</v>
      </c>
      <c r="G42" s="126">
        <v>1121.54</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18406.3043331749</v>
      </c>
      <c r="D48" s="72"/>
      <c r="E48" s="127">
        <v>16721.2413318293</v>
      </c>
      <c r="F48" s="72"/>
      <c r="G48" s="98">
        <f>IFERROR(((C48/E48)-1)*100,IF(C48+E48&lt;&gt;0,100,0))</f>
        <v>10.077379830276346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2964</v>
      </c>
      <c r="D54" s="75"/>
      <c r="E54" s="128">
        <v>1928664</v>
      </c>
      <c r="F54" s="128">
        <v>197671646.70480001</v>
      </c>
      <c r="G54" s="128">
        <v>8967505.8719999995</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4927</v>
      </c>
      <c r="C68" s="66">
        <v>5563</v>
      </c>
      <c r="D68" s="98">
        <f>IFERROR(((B68/C68)-1)*100,IF(B68+C68&lt;&gt;0,100,0))</f>
        <v>-11.432680208520585</v>
      </c>
      <c r="E68" s="66">
        <v>230105</v>
      </c>
      <c r="F68" s="66">
        <v>244340</v>
      </c>
      <c r="G68" s="98">
        <f>IFERROR(((E68/F68)-1)*100,IF(E68+F68&lt;&gt;0,100,0))</f>
        <v>-5.8258983383809415</v>
      </c>
    </row>
    <row r="69" spans="1:7" s="16" customFormat="1" ht="12" x14ac:dyDescent="0.2">
      <c r="A69" s="79" t="s">
        <v>54</v>
      </c>
      <c r="B69" s="67">
        <v>111999708.72499999</v>
      </c>
      <c r="C69" s="66">
        <v>181777599.52200001</v>
      </c>
      <c r="D69" s="98">
        <f>IFERROR(((B69/C69)-1)*100,IF(B69+C69&lt;&gt;0,100,0))</f>
        <v>-38.386407885507921</v>
      </c>
      <c r="E69" s="66">
        <v>7014852257.4399996</v>
      </c>
      <c r="F69" s="66">
        <v>8030010340.9569998</v>
      </c>
      <c r="G69" s="98">
        <f>IFERROR(((E69/F69)-1)*100,IF(E69+F69&lt;&gt;0,100,0))</f>
        <v>-12.642052007569593</v>
      </c>
    </row>
    <row r="70" spans="1:7" s="62" customFormat="1" ht="12" x14ac:dyDescent="0.2">
      <c r="A70" s="79" t="s">
        <v>55</v>
      </c>
      <c r="B70" s="67">
        <v>117654874.5387</v>
      </c>
      <c r="C70" s="66">
        <v>179709215.32664001</v>
      </c>
      <c r="D70" s="98">
        <f>IFERROR(((B70/C70)-1)*100,IF(B70+C70&lt;&gt;0,100,0))</f>
        <v>-34.53041663731593</v>
      </c>
      <c r="E70" s="66">
        <v>6907144886.22227</v>
      </c>
      <c r="F70" s="66">
        <v>7738247618.3000803</v>
      </c>
      <c r="G70" s="98">
        <f>IFERROR(((E70/F70)-1)*100,IF(E70+F70&lt;&gt;0,100,0))</f>
        <v>-10.740193039472478</v>
      </c>
    </row>
    <row r="71" spans="1:7" s="16" customFormat="1" ht="12" x14ac:dyDescent="0.2">
      <c r="A71" s="79" t="s">
        <v>94</v>
      </c>
      <c r="B71" s="98">
        <f>IFERROR(B69/B68/1000,)</f>
        <v>22.731826410594682</v>
      </c>
      <c r="C71" s="98">
        <f>IFERROR(C69/C68/1000,)</f>
        <v>32.676181830307392</v>
      </c>
      <c r="D71" s="98">
        <f>IFERROR(((B71/C71)-1)*100,IF(B71+C71&lt;&gt;0,100,0))</f>
        <v>-30.433039794414562</v>
      </c>
      <c r="E71" s="98">
        <f>IFERROR(E69/E68/1000,)</f>
        <v>30.485440374785423</v>
      </c>
      <c r="F71" s="98">
        <f>IFERROR(F69/F68/1000,)</f>
        <v>32.864084230813617</v>
      </c>
      <c r="G71" s="98">
        <f>IFERROR(((E71/F71)-1)*100,IF(E71+F71&lt;&gt;0,100,0))</f>
        <v>-7.2378218097370883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3025</v>
      </c>
      <c r="C74" s="66">
        <v>2439</v>
      </c>
      <c r="D74" s="98">
        <f>IFERROR(((B74/C74)-1)*100,IF(B74+C74&lt;&gt;0,100,0))</f>
        <v>24.026240262402631</v>
      </c>
      <c r="E74" s="66">
        <v>103595</v>
      </c>
      <c r="F74" s="66">
        <v>105649</v>
      </c>
      <c r="G74" s="98">
        <f>IFERROR(((E74/F74)-1)*100,IF(E74+F74&lt;&gt;0,100,0))</f>
        <v>-1.9441736315535363</v>
      </c>
    </row>
    <row r="75" spans="1:7" s="16" customFormat="1" ht="12" x14ac:dyDescent="0.2">
      <c r="A75" s="79" t="s">
        <v>54</v>
      </c>
      <c r="B75" s="67">
        <v>549177042.65199995</v>
      </c>
      <c r="C75" s="66">
        <v>440883680</v>
      </c>
      <c r="D75" s="98">
        <f>IFERROR(((B75/C75)-1)*100,IF(B75+C75&lt;&gt;0,100,0))</f>
        <v>24.562796847458699</v>
      </c>
      <c r="E75" s="66">
        <v>16442714544.398001</v>
      </c>
      <c r="F75" s="66">
        <v>15242479860.336</v>
      </c>
      <c r="G75" s="98">
        <f>IFERROR(((E75/F75)-1)*100,IF(E75+F75&lt;&gt;0,100,0))</f>
        <v>7.8742743638799295</v>
      </c>
    </row>
    <row r="76" spans="1:7" s="16" customFormat="1" ht="12" x14ac:dyDescent="0.2">
      <c r="A76" s="79" t="s">
        <v>55</v>
      </c>
      <c r="B76" s="67">
        <v>542525262.20853996</v>
      </c>
      <c r="C76" s="66">
        <v>424679955.02904999</v>
      </c>
      <c r="D76" s="98">
        <f>IFERROR(((B76/C76)-1)*100,IF(B76+C76&lt;&gt;0,100,0))</f>
        <v>27.749204026224604</v>
      </c>
      <c r="E76" s="66">
        <v>15878994389.177099</v>
      </c>
      <c r="F76" s="66">
        <v>14851728144.353701</v>
      </c>
      <c r="G76" s="98">
        <f>IFERROR(((E76/F76)-1)*100,IF(E76+F76&lt;&gt;0,100,0))</f>
        <v>6.9168128775232374</v>
      </c>
    </row>
    <row r="77" spans="1:7" s="16" customFormat="1" ht="12" x14ac:dyDescent="0.2">
      <c r="A77" s="79" t="s">
        <v>94</v>
      </c>
      <c r="B77" s="98">
        <f>IFERROR(B75/B74/1000,)</f>
        <v>181.54612980231403</v>
      </c>
      <c r="C77" s="98">
        <f>IFERROR(C75/C74/1000,)</f>
        <v>180.76411644116439</v>
      </c>
      <c r="D77" s="98">
        <f>IFERROR(((B77/C77)-1)*100,IF(B77+C77&lt;&gt;0,100,0))</f>
        <v>0.43261537552126139</v>
      </c>
      <c r="E77" s="98">
        <f>IFERROR(E75/E74/1000,)</f>
        <v>158.72112113903179</v>
      </c>
      <c r="F77" s="98">
        <f>IFERROR(F75/F74/1000,)</f>
        <v>144.27471968817503</v>
      </c>
      <c r="G77" s="98">
        <f>IFERROR(((E77/F77)-1)*100,IF(E77+F77&lt;&gt;0,100,0))</f>
        <v>10.013120442777623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111</v>
      </c>
      <c r="C80" s="66">
        <v>167</v>
      </c>
      <c r="D80" s="98">
        <f>IFERROR(((B80/C80)-1)*100,IF(B80+C80&lt;&gt;0,100,0))</f>
        <v>-33.532934131736525</v>
      </c>
      <c r="E80" s="66">
        <v>5740</v>
      </c>
      <c r="F80" s="66">
        <v>8393</v>
      </c>
      <c r="G80" s="98">
        <f>IFERROR(((E80/F80)-1)*100,IF(E80+F80&lt;&gt;0,100,0))</f>
        <v>-31.609674728940785</v>
      </c>
    </row>
    <row r="81" spans="1:7" s="16" customFormat="1" ht="12" x14ac:dyDescent="0.2">
      <c r="A81" s="79" t="s">
        <v>54</v>
      </c>
      <c r="B81" s="67">
        <v>9229733.9560000002</v>
      </c>
      <c r="C81" s="66">
        <v>9273731.4949999992</v>
      </c>
      <c r="D81" s="98">
        <f>IFERROR(((B81/C81)-1)*100,IF(B81+C81&lt;&gt;0,100,0))</f>
        <v>-0.47443188347344734</v>
      </c>
      <c r="E81" s="66">
        <v>488057417.07999998</v>
      </c>
      <c r="F81" s="66">
        <v>726212659.78900003</v>
      </c>
      <c r="G81" s="98">
        <f>IFERROR(((E81/F81)-1)*100,IF(E81+F81&lt;&gt;0,100,0))</f>
        <v>-32.794146383814862</v>
      </c>
    </row>
    <row r="82" spans="1:7" s="16" customFormat="1" ht="12" x14ac:dyDescent="0.2">
      <c r="A82" s="79" t="s">
        <v>55</v>
      </c>
      <c r="B82" s="67">
        <v>4943323.6784899896</v>
      </c>
      <c r="C82" s="66">
        <v>4560694.5536899399</v>
      </c>
      <c r="D82" s="98">
        <f>IFERROR(((B82/C82)-1)*100,IF(B82+C82&lt;&gt;0,100,0))</f>
        <v>8.3897117049962056</v>
      </c>
      <c r="E82" s="66">
        <v>154349041.04782</v>
      </c>
      <c r="F82" s="66">
        <v>250592615.34239501</v>
      </c>
      <c r="G82" s="98">
        <f>IFERROR(((E82/F82)-1)*100,IF(E82+F82&lt;&gt;0,100,0))</f>
        <v>-38.406388856700126</v>
      </c>
    </row>
    <row r="83" spans="1:7" s="32" customFormat="1" x14ac:dyDescent="0.2">
      <c r="A83" s="79" t="s">
        <v>94</v>
      </c>
      <c r="B83" s="98">
        <f>IFERROR(B81/B80/1000,)</f>
        <v>83.150756360360361</v>
      </c>
      <c r="C83" s="98">
        <f>IFERROR(C81/C80/1000,)</f>
        <v>55.53132631736527</v>
      </c>
      <c r="D83" s="98">
        <f>IFERROR(((B83/C83)-1)*100,IF(B83+C83&lt;&gt;0,100,0))</f>
        <v>49.73666554468408</v>
      </c>
      <c r="E83" s="98">
        <f>IFERROR(E81/E80/1000,)</f>
        <v>85.027424578397216</v>
      </c>
      <c r="F83" s="98">
        <f>IFERROR(F81/F80/1000,)</f>
        <v>86.525993064339332</v>
      </c>
      <c r="G83" s="98">
        <f>IFERROR(((E83/F83)-1)*100,IF(E83+F83&lt;&gt;0,100,0))</f>
        <v>-1.7319286758463504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8063</v>
      </c>
      <c r="C86" s="64">
        <f>C68+C74+C80</f>
        <v>8169</v>
      </c>
      <c r="D86" s="98">
        <f>IFERROR(((B86/C86)-1)*100,IF(B86+C86&lt;&gt;0,100,0))</f>
        <v>-1.297588444118003</v>
      </c>
      <c r="E86" s="64">
        <f>E68+E74+E80</f>
        <v>339440</v>
      </c>
      <c r="F86" s="64">
        <f>F68+F74+F80</f>
        <v>358382</v>
      </c>
      <c r="G86" s="98">
        <f>IFERROR(((E86/F86)-1)*100,IF(E86+F86&lt;&gt;0,100,0))</f>
        <v>-5.2854217008666771</v>
      </c>
    </row>
    <row r="87" spans="1:7" s="62" customFormat="1" ht="12" x14ac:dyDescent="0.2">
      <c r="A87" s="79" t="s">
        <v>54</v>
      </c>
      <c r="B87" s="64">
        <f t="shared" ref="B87:C87" si="1">B69+B75+B81</f>
        <v>670406485.33299994</v>
      </c>
      <c r="C87" s="64">
        <f t="shared" si="1"/>
        <v>631935011.01700008</v>
      </c>
      <c r="D87" s="98">
        <f>IFERROR(((B87/C87)-1)*100,IF(B87+C87&lt;&gt;0,100,0))</f>
        <v>6.0878846155534294</v>
      </c>
      <c r="E87" s="64">
        <f t="shared" ref="E87:F87" si="2">E69+E75+E81</f>
        <v>23945624218.918003</v>
      </c>
      <c r="F87" s="64">
        <f t="shared" si="2"/>
        <v>23998702861.082001</v>
      </c>
      <c r="G87" s="98">
        <f>IFERROR(((E87/F87)-1)*100,IF(E87+F87&lt;&gt;0,100,0))</f>
        <v>-0.22117296285240062</v>
      </c>
    </row>
    <row r="88" spans="1:7" s="62" customFormat="1" ht="12" x14ac:dyDescent="0.2">
      <c r="A88" s="79" t="s">
        <v>55</v>
      </c>
      <c r="B88" s="64">
        <f t="shared" ref="B88:C88" si="3">B70+B76+B82</f>
        <v>665123460.42572999</v>
      </c>
      <c r="C88" s="64">
        <f t="shared" si="3"/>
        <v>608949864.90937996</v>
      </c>
      <c r="D88" s="98">
        <f>IFERROR(((B88/C88)-1)*100,IF(B88+C88&lt;&gt;0,100,0))</f>
        <v>9.2246667177944719</v>
      </c>
      <c r="E88" s="64">
        <f t="shared" ref="E88:F88" si="4">E70+E76+E82</f>
        <v>22940488316.447189</v>
      </c>
      <c r="F88" s="64">
        <f t="shared" si="4"/>
        <v>22840568377.996178</v>
      </c>
      <c r="G88" s="98">
        <f>IFERROR(((E88/F88)-1)*100,IF(E88+F88&lt;&gt;0,100,0))</f>
        <v>0.43746695264934576</v>
      </c>
    </row>
    <row r="89" spans="1:7" s="63" customFormat="1" x14ac:dyDescent="0.2">
      <c r="A89" s="79" t="s">
        <v>95</v>
      </c>
      <c r="B89" s="98">
        <f>IFERROR((B75/B87)*100,IF(B75+B87&lt;&gt;0,100,0))</f>
        <v>81.91702417365731</v>
      </c>
      <c r="C89" s="98">
        <f>IFERROR((C75/C87)*100,IF(C75+C87&lt;&gt;0,100,0))</f>
        <v>69.767250162396763</v>
      </c>
      <c r="D89" s="98">
        <f>IFERROR(((B89/C89)-1)*100,IF(B89+C89&lt;&gt;0,100,0))</f>
        <v>17.414723932761579</v>
      </c>
      <c r="E89" s="98">
        <f>IFERROR((E75/E87)*100,IF(E75+E87&lt;&gt;0,100,0))</f>
        <v>68.666886250589357</v>
      </c>
      <c r="F89" s="98">
        <f>IFERROR((F75/F87)*100,IF(F75+F87&lt;&gt;0,100,0))</f>
        <v>63.513765508777922</v>
      </c>
      <c r="G89" s="98">
        <f>IFERROR(((E89/F89)-1)*100,IF(E89+F89&lt;&gt;0,100,0))</f>
        <v>8.1133919561094956</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7781768.9939999999</v>
      </c>
      <c r="C95" s="129">
        <v>21025459.002</v>
      </c>
      <c r="D95" s="65">
        <f>B95-C95</f>
        <v>-13243690.008000001</v>
      </c>
      <c r="E95" s="129">
        <v>787732436.95700002</v>
      </c>
      <c r="F95" s="129">
        <v>997706480.06700003</v>
      </c>
      <c r="G95" s="80">
        <f>E95-F95</f>
        <v>-209974043.11000001</v>
      </c>
    </row>
    <row r="96" spans="1:7" s="16" customFormat="1" ht="13.5" x14ac:dyDescent="0.2">
      <c r="A96" s="79" t="s">
        <v>88</v>
      </c>
      <c r="B96" s="66">
        <v>11526683.882999999</v>
      </c>
      <c r="C96" s="129">
        <v>18876105.782000002</v>
      </c>
      <c r="D96" s="65">
        <f>B96-C96</f>
        <v>-7349421.8990000021</v>
      </c>
      <c r="E96" s="129">
        <v>855113213.47099996</v>
      </c>
      <c r="F96" s="129">
        <v>1061281715.7309999</v>
      </c>
      <c r="G96" s="80">
        <f>E96-F96</f>
        <v>-206168502.25999999</v>
      </c>
    </row>
    <row r="97" spans="1:7" s="28" customFormat="1" ht="12" x14ac:dyDescent="0.2">
      <c r="A97" s="81" t="s">
        <v>16</v>
      </c>
      <c r="B97" s="65">
        <f>B95-B96</f>
        <v>-3744914.8889999995</v>
      </c>
      <c r="C97" s="65">
        <f>C95-C96</f>
        <v>2149353.2199999988</v>
      </c>
      <c r="D97" s="82"/>
      <c r="E97" s="65">
        <f>E95-E96</f>
        <v>-67380776.513999939</v>
      </c>
      <c r="F97" s="82">
        <f>F95-F96</f>
        <v>-63575235.663999915</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813.72200198535404</v>
      </c>
      <c r="C104" s="131">
        <v>715.53762141934601</v>
      </c>
      <c r="D104" s="98">
        <f>IFERROR(((B104/C104)-1)*100,IF(B104+C104&lt;&gt;0,100,0))</f>
        <v>13.721763556086497</v>
      </c>
      <c r="E104" s="84"/>
      <c r="F104" s="130">
        <v>814.49909930899798</v>
      </c>
      <c r="G104" s="130">
        <v>812.71923594562395</v>
      </c>
    </row>
    <row r="105" spans="1:7" s="16" customFormat="1" ht="12" x14ac:dyDescent="0.2">
      <c r="A105" s="79" t="s">
        <v>50</v>
      </c>
      <c r="B105" s="130">
        <v>803.499763714491</v>
      </c>
      <c r="C105" s="131">
        <v>706.86226613600797</v>
      </c>
      <c r="D105" s="98">
        <f>IFERROR(((B105/C105)-1)*100,IF(B105+C105&lt;&gt;0,100,0))</f>
        <v>13.671333470202374</v>
      </c>
      <c r="E105" s="84"/>
      <c r="F105" s="130">
        <v>804.27455387053203</v>
      </c>
      <c r="G105" s="130">
        <v>802.53096793119903</v>
      </c>
    </row>
    <row r="106" spans="1:7" s="16" customFormat="1" ht="12" x14ac:dyDescent="0.2">
      <c r="A106" s="79" t="s">
        <v>51</v>
      </c>
      <c r="B106" s="130">
        <v>857.70510283603301</v>
      </c>
      <c r="C106" s="131">
        <v>751.19676827459796</v>
      </c>
      <c r="D106" s="98">
        <f>IFERROR(((B106/C106)-1)*100,IF(B106+C106&lt;&gt;0,100,0))</f>
        <v>14.178486790627565</v>
      </c>
      <c r="E106" s="84"/>
      <c r="F106" s="130">
        <v>858.53979724383805</v>
      </c>
      <c r="G106" s="130">
        <v>856.46448261007504</v>
      </c>
    </row>
    <row r="107" spans="1:7" s="28" customFormat="1" ht="12" x14ac:dyDescent="0.2">
      <c r="A107" s="81" t="s">
        <v>52</v>
      </c>
      <c r="B107" s="85"/>
      <c r="C107" s="84"/>
      <c r="D107" s="86"/>
      <c r="E107" s="84"/>
      <c r="F107" s="71"/>
      <c r="G107" s="71"/>
    </row>
    <row r="108" spans="1:7" s="16" customFormat="1" ht="12" x14ac:dyDescent="0.2">
      <c r="A108" s="79" t="s">
        <v>56</v>
      </c>
      <c r="B108" s="130">
        <v>606.37707411100098</v>
      </c>
      <c r="C108" s="131">
        <v>581.05321455452099</v>
      </c>
      <c r="D108" s="98">
        <f>IFERROR(((B108/C108)-1)*100,IF(B108+C108&lt;&gt;0,100,0))</f>
        <v>4.3582685582240765</v>
      </c>
      <c r="E108" s="84"/>
      <c r="F108" s="130">
        <v>606.43030782986</v>
      </c>
      <c r="G108" s="130">
        <v>606.12178759423705</v>
      </c>
    </row>
    <row r="109" spans="1:7" s="16" customFormat="1" ht="12" x14ac:dyDescent="0.2">
      <c r="A109" s="79" t="s">
        <v>57</v>
      </c>
      <c r="B109" s="130">
        <v>802.66700874082301</v>
      </c>
      <c r="C109" s="131">
        <v>747.90324669094605</v>
      </c>
      <c r="D109" s="98">
        <f>IFERROR(((B109/C109)-1)*100,IF(B109+C109&lt;&gt;0,100,0))</f>
        <v>7.3223056982538948</v>
      </c>
      <c r="E109" s="84"/>
      <c r="F109" s="130">
        <v>803.467634898803</v>
      </c>
      <c r="G109" s="130">
        <v>802.66700874082301</v>
      </c>
    </row>
    <row r="110" spans="1:7" s="16" customFormat="1" ht="12" x14ac:dyDescent="0.2">
      <c r="A110" s="79" t="s">
        <v>59</v>
      </c>
      <c r="B110" s="130">
        <v>923.58110951004903</v>
      </c>
      <c r="C110" s="131">
        <v>816.33508848775</v>
      </c>
      <c r="D110" s="98">
        <f>IFERROR(((B110/C110)-1)*100,IF(B110+C110&lt;&gt;0,100,0))</f>
        <v>13.137499849598644</v>
      </c>
      <c r="E110" s="84"/>
      <c r="F110" s="130">
        <v>925.632510316516</v>
      </c>
      <c r="G110" s="130">
        <v>922.84711531610401</v>
      </c>
    </row>
    <row r="111" spans="1:7" s="16" customFormat="1" ht="12" x14ac:dyDescent="0.2">
      <c r="A111" s="79" t="s">
        <v>58</v>
      </c>
      <c r="B111" s="130">
        <v>871.00180744765703</v>
      </c>
      <c r="C111" s="131">
        <v>733.45487368076704</v>
      </c>
      <c r="D111" s="98">
        <f>IFERROR(((B111/C111)-1)*100,IF(B111+C111&lt;&gt;0,100,0))</f>
        <v>18.753291947822916</v>
      </c>
      <c r="E111" s="84"/>
      <c r="F111" s="130">
        <v>871.78312438942396</v>
      </c>
      <c r="G111" s="130">
        <v>869.00681098066195</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1</v>
      </c>
      <c r="D119" s="98">
        <f>IFERROR(((B119/C119)-1)*100,IF(B119+C119&lt;&gt;0,100,0))</f>
        <v>-100</v>
      </c>
      <c r="E119" s="66">
        <v>13</v>
      </c>
      <c r="F119" s="66">
        <v>12</v>
      </c>
      <c r="G119" s="98">
        <f>IFERROR(((E119/F119)-1)*100,IF(E119+F119&lt;&gt;0,100,0))</f>
        <v>8.333333333333325</v>
      </c>
    </row>
    <row r="120" spans="1:7" s="16" customFormat="1" ht="12" x14ac:dyDescent="0.2">
      <c r="A120" s="79" t="s">
        <v>72</v>
      </c>
      <c r="B120" s="67">
        <v>54</v>
      </c>
      <c r="C120" s="66">
        <v>141</v>
      </c>
      <c r="D120" s="98">
        <f>IFERROR(((B120/C120)-1)*100,IF(B120+C120&lt;&gt;0,100,0))</f>
        <v>-61.702127659574465</v>
      </c>
      <c r="E120" s="66">
        <v>7808</v>
      </c>
      <c r="F120" s="66">
        <v>11230</v>
      </c>
      <c r="G120" s="98">
        <f>IFERROR(((E120/F120)-1)*100,IF(E120+F120&lt;&gt;0,100,0))</f>
        <v>-30.47195013357079</v>
      </c>
    </row>
    <row r="121" spans="1:7" s="16" customFormat="1" ht="12" x14ac:dyDescent="0.2">
      <c r="A121" s="79" t="s">
        <v>74</v>
      </c>
      <c r="B121" s="67">
        <v>4</v>
      </c>
      <c r="C121" s="66">
        <v>4</v>
      </c>
      <c r="D121" s="98">
        <f>IFERROR(((B121/C121)-1)*100,IF(B121+C121&lt;&gt;0,100,0))</f>
        <v>0</v>
      </c>
      <c r="E121" s="66">
        <v>307</v>
      </c>
      <c r="F121" s="66">
        <v>325</v>
      </c>
      <c r="G121" s="98">
        <f>IFERROR(((E121/F121)-1)*100,IF(E121+F121&lt;&gt;0,100,0))</f>
        <v>-5.5384615384615365</v>
      </c>
    </row>
    <row r="122" spans="1:7" s="28" customFormat="1" ht="12" x14ac:dyDescent="0.2">
      <c r="A122" s="81" t="s">
        <v>34</v>
      </c>
      <c r="B122" s="82">
        <f>SUM(B119:B121)</f>
        <v>58</v>
      </c>
      <c r="C122" s="82">
        <f>SUM(C119:C121)</f>
        <v>146</v>
      </c>
      <c r="D122" s="98">
        <f>IFERROR(((B122/C122)-1)*100,IF(B122+C122&lt;&gt;0,100,0))</f>
        <v>-60.273972602739725</v>
      </c>
      <c r="E122" s="82">
        <f>SUM(E119:E121)</f>
        <v>8128</v>
      </c>
      <c r="F122" s="82">
        <f>SUM(F119:F121)</f>
        <v>11567</v>
      </c>
      <c r="G122" s="98">
        <f>IFERROR(((E122/F122)-1)*100,IF(E122+F122&lt;&gt;0,100,0))</f>
        <v>-29.731131667675282</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5</v>
      </c>
      <c r="C125" s="66">
        <v>33</v>
      </c>
      <c r="D125" s="98">
        <f>IFERROR(((B125/C125)-1)*100,IF(B125+C125&lt;&gt;0,100,0))</f>
        <v>-84.848484848484844</v>
      </c>
      <c r="E125" s="66">
        <v>798</v>
      </c>
      <c r="F125" s="66">
        <v>1205</v>
      </c>
      <c r="G125" s="98">
        <f>IFERROR(((E125/F125)-1)*100,IF(E125+F125&lt;&gt;0,100,0))</f>
        <v>-33.775933609958507</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5</v>
      </c>
      <c r="C127" s="82">
        <f>SUM(C125:C126)</f>
        <v>33</v>
      </c>
      <c r="D127" s="98">
        <f>IFERROR(((B127/C127)-1)*100,IF(B127+C127&lt;&gt;0,100,0))</f>
        <v>-84.848484848484844</v>
      </c>
      <c r="E127" s="82">
        <f>SUM(E125:E126)</f>
        <v>798</v>
      </c>
      <c r="F127" s="82">
        <f>SUM(F125:F126)</f>
        <v>1205</v>
      </c>
      <c r="G127" s="98">
        <f>IFERROR(((E127/F127)-1)*100,IF(E127+F127&lt;&gt;0,100,0))</f>
        <v>-33.775933609958507</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30000</v>
      </c>
      <c r="D130" s="98">
        <f>IFERROR(((B130/C130)-1)*100,IF(B130+C130&lt;&gt;0,100,0))</f>
        <v>-100</v>
      </c>
      <c r="E130" s="66">
        <v>80940</v>
      </c>
      <c r="F130" s="66">
        <v>100085</v>
      </c>
      <c r="G130" s="98">
        <f>IFERROR(((E130/F130)-1)*100,IF(E130+F130&lt;&gt;0,100,0))</f>
        <v>-19.128740570515056</v>
      </c>
    </row>
    <row r="131" spans="1:7" s="16" customFormat="1" ht="12" x14ac:dyDescent="0.2">
      <c r="A131" s="79" t="s">
        <v>72</v>
      </c>
      <c r="B131" s="67">
        <v>11434</v>
      </c>
      <c r="C131" s="66">
        <v>16079</v>
      </c>
      <c r="D131" s="98">
        <f>IFERROR(((B131/C131)-1)*100,IF(B131+C131&lt;&gt;0,100,0))</f>
        <v>-28.888612475900246</v>
      </c>
      <c r="E131" s="66">
        <v>8534893</v>
      </c>
      <c r="F131" s="66">
        <v>9321839</v>
      </c>
      <c r="G131" s="98">
        <f>IFERROR(((E131/F131)-1)*100,IF(E131+F131&lt;&gt;0,100,0))</f>
        <v>-8.4419608620144633</v>
      </c>
    </row>
    <row r="132" spans="1:7" s="16" customFormat="1" ht="12" x14ac:dyDescent="0.2">
      <c r="A132" s="79" t="s">
        <v>74</v>
      </c>
      <c r="B132" s="67">
        <v>7</v>
      </c>
      <c r="C132" s="66">
        <v>62</v>
      </c>
      <c r="D132" s="98">
        <f>IFERROR(((B132/C132)-1)*100,IF(B132+C132&lt;&gt;0,100,0))</f>
        <v>-88.709677419354833</v>
      </c>
      <c r="E132" s="66">
        <v>13325</v>
      </c>
      <c r="F132" s="66">
        <v>18954</v>
      </c>
      <c r="G132" s="98">
        <f>IFERROR(((E132/F132)-1)*100,IF(E132+F132&lt;&gt;0,100,0))</f>
        <v>-29.698216735253769</v>
      </c>
    </row>
    <row r="133" spans="1:7" s="16" customFormat="1" ht="12" x14ac:dyDescent="0.2">
      <c r="A133" s="81" t="s">
        <v>34</v>
      </c>
      <c r="B133" s="82">
        <f>SUM(B130:B132)</f>
        <v>11441</v>
      </c>
      <c r="C133" s="82">
        <f>SUM(C130:C132)</f>
        <v>46141</v>
      </c>
      <c r="D133" s="98">
        <f>IFERROR(((B133/C133)-1)*100,IF(B133+C133&lt;&gt;0,100,0))</f>
        <v>-75.204265187143761</v>
      </c>
      <c r="E133" s="82">
        <f>SUM(E130:E132)</f>
        <v>8629158</v>
      </c>
      <c r="F133" s="82">
        <f>SUM(F130:F132)</f>
        <v>9440878</v>
      </c>
      <c r="G133" s="98">
        <f>IFERROR(((E133/F133)-1)*100,IF(E133+F133&lt;&gt;0,100,0))</f>
        <v>-8.5979291332861187</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8250</v>
      </c>
      <c r="C136" s="66">
        <v>12695</v>
      </c>
      <c r="D136" s="98">
        <f>IFERROR(((B136/C136)-1)*100,)</f>
        <v>-35.013784954706573</v>
      </c>
      <c r="E136" s="66">
        <v>388280</v>
      </c>
      <c r="F136" s="66">
        <v>556418</v>
      </c>
      <c r="G136" s="98">
        <f>IFERROR(((E136/F136)-1)*100,)</f>
        <v>-30.217929685955525</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8250</v>
      </c>
      <c r="C138" s="82">
        <f>SUM(C136:C137)</f>
        <v>12695</v>
      </c>
      <c r="D138" s="98">
        <f>IFERROR(((B138/C138)-1)*100,)</f>
        <v>-35.013784954706573</v>
      </c>
      <c r="E138" s="82">
        <f>SUM(E136:E137)</f>
        <v>388280</v>
      </c>
      <c r="F138" s="82">
        <f>SUM(F136:F137)</f>
        <v>556418</v>
      </c>
      <c r="G138" s="98">
        <f>IFERROR(((E138/F138)-1)*100,)</f>
        <v>-30.217929685955525</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720990</v>
      </c>
      <c r="D141" s="98">
        <f>IFERROR(((B141/C141)-1)*100,IF(B141+C141&lt;&gt;0,100,0))</f>
        <v>-100</v>
      </c>
      <c r="E141" s="66">
        <v>1933655.365</v>
      </c>
      <c r="F141" s="66">
        <v>2412828.5237500002</v>
      </c>
      <c r="G141" s="98">
        <f>IFERROR(((E141/F141)-1)*100,IF(E141+F141&lt;&gt;0,100,0))</f>
        <v>-19.859395478518003</v>
      </c>
    </row>
    <row r="142" spans="1:7" s="32" customFormat="1" x14ac:dyDescent="0.2">
      <c r="A142" s="79" t="s">
        <v>72</v>
      </c>
      <c r="B142" s="67">
        <v>1092601.91704</v>
      </c>
      <c r="C142" s="66">
        <v>1567111.3681399999</v>
      </c>
      <c r="D142" s="98">
        <f>IFERROR(((B142/C142)-1)*100,IF(B142+C142&lt;&gt;0,100,0))</f>
        <v>-30.279242480589875</v>
      </c>
      <c r="E142" s="66">
        <v>802272568.92624998</v>
      </c>
      <c r="F142" s="66">
        <v>862830582.59593999</v>
      </c>
      <c r="G142" s="98">
        <f>IFERROR(((E142/F142)-1)*100,IF(E142+F142&lt;&gt;0,100,0))</f>
        <v>-7.0185288851831391</v>
      </c>
    </row>
    <row r="143" spans="1:7" s="32" customFormat="1" x14ac:dyDescent="0.2">
      <c r="A143" s="79" t="s">
        <v>74</v>
      </c>
      <c r="B143" s="67">
        <v>56659.6</v>
      </c>
      <c r="C143" s="66">
        <v>193390.21</v>
      </c>
      <c r="D143" s="98">
        <f>IFERROR(((B143/C143)-1)*100,IF(B143+C143&lt;&gt;0,100,0))</f>
        <v>-70.701929534075163</v>
      </c>
      <c r="E143" s="66">
        <v>75724763.739999995</v>
      </c>
      <c r="F143" s="66">
        <v>92428875.790000007</v>
      </c>
      <c r="G143" s="98">
        <f>IFERROR(((E143/F143)-1)*100,IF(E143+F143&lt;&gt;0,100,0))</f>
        <v>-18.072395566026401</v>
      </c>
    </row>
    <row r="144" spans="1:7" s="16" customFormat="1" ht="12" x14ac:dyDescent="0.2">
      <c r="A144" s="81" t="s">
        <v>34</v>
      </c>
      <c r="B144" s="82">
        <f>SUM(B141:B143)</f>
        <v>1149261.5170400001</v>
      </c>
      <c r="C144" s="82">
        <f>SUM(C141:C143)</f>
        <v>2481491.5781399999</v>
      </c>
      <c r="D144" s="98">
        <f>IFERROR(((B144/C144)-1)*100,IF(B144+C144&lt;&gt;0,100,0))</f>
        <v>-53.686664618808486</v>
      </c>
      <c r="E144" s="82">
        <f>SUM(E141:E143)</f>
        <v>879930988.03125</v>
      </c>
      <c r="F144" s="82">
        <f>SUM(F141:F143)</f>
        <v>957672286.9096899</v>
      </c>
      <c r="G144" s="98">
        <f>IFERROR(((E144/F144)-1)*100,IF(E144+F144&lt;&gt;0,100,0))</f>
        <v>-8.1177350478944259</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10524.25</v>
      </c>
      <c r="C147" s="66">
        <v>25509.070810000001</v>
      </c>
      <c r="D147" s="98">
        <f>IFERROR(((B147/C147)-1)*100,IF(B147+C147&lt;&gt;0,100,0))</f>
        <v>-58.74310719356226</v>
      </c>
      <c r="E147" s="66">
        <v>724831.94833000004</v>
      </c>
      <c r="F147" s="66">
        <v>1027944.14889</v>
      </c>
      <c r="G147" s="98">
        <f>IFERROR(((E147/F147)-1)*100,IF(E147+F147&lt;&gt;0,100,0))</f>
        <v>-29.487224659754919</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10524.25</v>
      </c>
      <c r="C149" s="82">
        <f>SUM(C147:C148)</f>
        <v>25509.070810000001</v>
      </c>
      <c r="D149" s="98">
        <f>IFERROR(((B149/C149)-1)*100,IF(B149+C149&lt;&gt;0,100,0))</f>
        <v>-58.74310719356226</v>
      </c>
      <c r="E149" s="82">
        <f>SUM(E147:E148)</f>
        <v>724831.94833000004</v>
      </c>
      <c r="F149" s="82">
        <f>SUM(F147:F148)</f>
        <v>1027944.14889</v>
      </c>
      <c r="G149" s="98">
        <f>IFERROR(((E149/F149)-1)*100,IF(E149+F149&lt;&gt;0,100,0))</f>
        <v>-29.487224659754919</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30540</v>
      </c>
      <c r="C152" s="66">
        <v>70010</v>
      </c>
      <c r="D152" s="98">
        <f>IFERROR(((B152/C152)-1)*100,IF(B152+C152&lt;&gt;0,100,0))</f>
        <v>-56.377660334237966</v>
      </c>
      <c r="E152" s="78"/>
      <c r="F152" s="78"/>
      <c r="G152" s="65"/>
    </row>
    <row r="153" spans="1:7" s="16" customFormat="1" ht="12" x14ac:dyDescent="0.2">
      <c r="A153" s="79" t="s">
        <v>72</v>
      </c>
      <c r="B153" s="67">
        <v>946981</v>
      </c>
      <c r="C153" s="66">
        <v>968151</v>
      </c>
      <c r="D153" s="98">
        <f>IFERROR(((B153/C153)-1)*100,IF(B153+C153&lt;&gt;0,100,0))</f>
        <v>-2.1866423729356321</v>
      </c>
      <c r="E153" s="78"/>
      <c r="F153" s="78"/>
      <c r="G153" s="65"/>
    </row>
    <row r="154" spans="1:7" s="16" customFormat="1" ht="12" x14ac:dyDescent="0.2">
      <c r="A154" s="79" t="s">
        <v>74</v>
      </c>
      <c r="B154" s="67">
        <v>1585</v>
      </c>
      <c r="C154" s="66">
        <v>2423</v>
      </c>
      <c r="D154" s="98">
        <f>IFERROR(((B154/C154)-1)*100,IF(B154+C154&lt;&gt;0,100,0))</f>
        <v>-34.585224927775485</v>
      </c>
      <c r="E154" s="78"/>
      <c r="F154" s="78"/>
      <c r="G154" s="65"/>
    </row>
    <row r="155" spans="1:7" s="28" customFormat="1" ht="12" x14ac:dyDescent="0.2">
      <c r="A155" s="81" t="s">
        <v>34</v>
      </c>
      <c r="B155" s="82">
        <f>SUM(B152:B154)</f>
        <v>979106</v>
      </c>
      <c r="C155" s="82">
        <f>SUM(C152:C154)</f>
        <v>1040584</v>
      </c>
      <c r="D155" s="98">
        <f>IFERROR(((B155/C155)-1)*100,IF(B155+C155&lt;&gt;0,100,0))</f>
        <v>-5.908028568573032</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121764</v>
      </c>
      <c r="C158" s="66">
        <v>227377</v>
      </c>
      <c r="D158" s="98">
        <f>IFERROR(((B158/C158)-1)*100,IF(B158+C158&lt;&gt;0,100,0))</f>
        <v>-46.448409469735289</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121764</v>
      </c>
      <c r="C160" s="82">
        <f>SUM(C158:C159)</f>
        <v>227377</v>
      </c>
      <c r="D160" s="98">
        <f>IFERROR(((B160/C160)-1)*100,IF(B160+C160&lt;&gt;0,100,0))</f>
        <v>-46.448409469735289</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6630</v>
      </c>
      <c r="C168" s="113">
        <v>7385</v>
      </c>
      <c r="D168" s="111">
        <f>IFERROR(((B168/C168)-1)*100,IF(B168+C168&lt;&gt;0,100,0))</f>
        <v>-10.22342586323629</v>
      </c>
      <c r="E168" s="113">
        <v>315432</v>
      </c>
      <c r="F168" s="113">
        <v>335340</v>
      </c>
      <c r="G168" s="111">
        <f>IFERROR(((E168/F168)-1)*100,IF(E168+F168&lt;&gt;0,100,0))</f>
        <v>-5.9366612989801393</v>
      </c>
    </row>
    <row r="169" spans="1:7" x14ac:dyDescent="0.2">
      <c r="A169" s="101" t="s">
        <v>32</v>
      </c>
      <c r="B169" s="112">
        <v>53624</v>
      </c>
      <c r="C169" s="113">
        <v>53593</v>
      </c>
      <c r="D169" s="111">
        <f t="shared" ref="D169:D171" si="5">IFERROR(((B169/C169)-1)*100,IF(B169+C169&lt;&gt;0,100,0))</f>
        <v>5.7843375067645475E-2</v>
      </c>
      <c r="E169" s="113">
        <v>2300111</v>
      </c>
      <c r="F169" s="113">
        <v>2201958</v>
      </c>
      <c r="G169" s="111">
        <f>IFERROR(((E169/F169)-1)*100,IF(E169+F169&lt;&gt;0,100,0))</f>
        <v>4.4575327958117361</v>
      </c>
    </row>
    <row r="170" spans="1:7" x14ac:dyDescent="0.2">
      <c r="A170" s="101" t="s">
        <v>92</v>
      </c>
      <c r="B170" s="112">
        <v>16925224</v>
      </c>
      <c r="C170" s="113">
        <v>16109372</v>
      </c>
      <c r="D170" s="111">
        <f t="shared" si="5"/>
        <v>5.0644556473089075</v>
      </c>
      <c r="E170" s="113">
        <v>757579619</v>
      </c>
      <c r="F170" s="113">
        <v>590884588</v>
      </c>
      <c r="G170" s="111">
        <f>IFERROR(((E170/F170)-1)*100,IF(E170+F170&lt;&gt;0,100,0))</f>
        <v>28.211098137492808</v>
      </c>
    </row>
    <row r="171" spans="1:7" x14ac:dyDescent="0.2">
      <c r="A171" s="101" t="s">
        <v>93</v>
      </c>
      <c r="B171" s="112">
        <v>138869</v>
      </c>
      <c r="C171" s="113">
        <v>153199</v>
      </c>
      <c r="D171" s="111">
        <f t="shared" si="5"/>
        <v>-9.3538469572255636</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465</v>
      </c>
      <c r="C174" s="113">
        <v>308</v>
      </c>
      <c r="D174" s="111">
        <f t="shared" ref="D174:D177" si="6">IFERROR(((B174/C174)-1)*100,IF(B174+C174&lt;&gt;0,100,0))</f>
        <v>50.974025974025984</v>
      </c>
      <c r="E174" s="113">
        <v>15122</v>
      </c>
      <c r="F174" s="113">
        <v>14340</v>
      </c>
      <c r="G174" s="111">
        <f t="shared" ref="G174" si="7">IFERROR(((E174/F174)-1)*100,IF(E174+F174&lt;&gt;0,100,0))</f>
        <v>5.4532775453277615</v>
      </c>
    </row>
    <row r="175" spans="1:7" x14ac:dyDescent="0.2">
      <c r="A175" s="101" t="s">
        <v>32</v>
      </c>
      <c r="B175" s="112">
        <v>6305</v>
      </c>
      <c r="C175" s="113">
        <v>5292</v>
      </c>
      <c r="D175" s="111">
        <f t="shared" si="6"/>
        <v>19.142101284958436</v>
      </c>
      <c r="E175" s="113">
        <v>194167</v>
      </c>
      <c r="F175" s="113">
        <v>179784</v>
      </c>
      <c r="G175" s="111">
        <f t="shared" ref="G175" si="8">IFERROR(((E175/F175)-1)*100,IF(E175+F175&lt;&gt;0,100,0))</f>
        <v>8.000155742446502</v>
      </c>
    </row>
    <row r="176" spans="1:7" x14ac:dyDescent="0.2">
      <c r="A176" s="101" t="s">
        <v>92</v>
      </c>
      <c r="B176" s="112">
        <v>68388</v>
      </c>
      <c r="C176" s="113">
        <v>46732</v>
      </c>
      <c r="D176" s="111">
        <f t="shared" si="6"/>
        <v>46.340837113755029</v>
      </c>
      <c r="E176" s="113">
        <v>3759113</v>
      </c>
      <c r="F176" s="113">
        <v>1511036</v>
      </c>
      <c r="G176" s="111">
        <f t="shared" ref="G176" si="9">IFERROR(((E176/F176)-1)*100,IF(E176+F176&lt;&gt;0,100,0))</f>
        <v>148.77719657241789</v>
      </c>
    </row>
    <row r="177" spans="1:7" x14ac:dyDescent="0.2">
      <c r="A177" s="101" t="s">
        <v>93</v>
      </c>
      <c r="B177" s="112">
        <v>47072</v>
      </c>
      <c r="C177" s="113">
        <v>42562</v>
      </c>
      <c r="D177" s="111">
        <f t="shared" si="6"/>
        <v>10.596306564541136</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2021-09-13T06:25:07Z</dcterms:modified>
</cp:coreProperties>
</file>