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<sst xmlns="http://schemas.openxmlformats.org/spreadsheetml/2006/main" count="265" uniqueCount="100">
  <si>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</si>
  <si>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</si>
  <si>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</si>
  <si>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</si>
  <si>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</si>
  <si>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</si>
  <si>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</si>
  <si>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</si>
  <si>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</si>
  <si>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</si>
  <si>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</si>
  <si>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</si>
  <si>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</si>
  <si>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</si>
  <si>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</si>
  <si>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</si>
  <si>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</si>
  <si>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</si>
  <si>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</si>
  <si>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</si>
  <si>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</si>
  <si>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</si>
  <si>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</si>
  <si>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</si>
  <si>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</si>
  <si>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</si>
  <si>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</si>
  <si>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</si>
  <si>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</si>
  <si>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</si>
  <si>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</si>
  <si>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</si>
  <si>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</si>
  <si>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</si>
  <si>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</si>
  <si>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</si>
  <si>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</si>
  <si>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</si>
  <si>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</si>
  <si>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</si>
  <si>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</si>
  <si>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</si>
  <si>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</si>
  <si>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</si>
  <si>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</si>
  <si>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</si>
  <si>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</si>
  <si>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</si>
  <si>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</si>
  <si>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</si>
  <si>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</si>
  <si>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</si>
  <si>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</si>
  <si>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</si>
  <si>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</si>
  <si>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</si>
  <si>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</si>
  <si>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</si>
  <si>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</si>
  <si>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</si>
  <si>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</si>
  <si>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</si>
  <si>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</si>
  <si>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</si>
  <si>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</si>
  <si>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</si>
  <si>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</si>
  <si>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</si>
  <si>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</si>
  <si>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</si>
  <si>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</si>
  <si>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</si>
  <si>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</si>
  <si>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</si>
  <si>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</si>
  <si>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</si>
  <si>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</si>
  <si>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</si>
  <si>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</si>
  <si>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</si>
  <si>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</si>
  <si>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</si>
  <si>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</si>
  <si>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</si>
  <si>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</si>
  <si>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</si>
  <si>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</si>
  <si>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</si>
  <si>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</si>
  <si>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</si>
  <si>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</si>
  <si>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</si>
  <si>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</si>
  <si>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</si>
  <si>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</si>
  <si>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</si>
  <si>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</si>
  <si>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18 December 2020</t>
  </si>
  <si>
    <t>18.12.2020</t>
  </si>
  <si>
    <t>20.12.2019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</si>
</sst>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1298933</v>
      </c>
      <c r="C11" s="67">
        <v>1509655</v>
      </c>
      <c r="D11" s="98">
        <f>IFERROR(((B11/C11)-1)*100,IF(B11+C11&lt;&gt;0,100,0))</f>
        <v>-13.958288483130254</v>
      </c>
      <c r="E11" s="67">
        <v>91599855</v>
      </c>
      <c r="F11" s="67">
        <v>75900843</v>
      </c>
      <c r="G11" s="98">
        <f>IFERROR(((E11/F11)-1)*100,IF(E11+F11&lt;&gt;0,100,0))</f>
        <v>20.68358054995516</v>
      </c>
    </row>
    <row r="12" spans="1:7" s="16" customFormat="1" ht="12" x14ac:dyDescent="0.2">
      <c r="A12" s="64" t="s">
        <v>9</v>
      </c>
      <c r="B12" s="67">
        <v>2825346.2519999999</v>
      </c>
      <c r="C12" s="67">
        <v>2252358.9720000001</v>
      </c>
      <c r="D12" s="98">
        <f>IFERROR(((B12/C12)-1)*100,IF(B12+C12&lt;&gt;0,100,0))</f>
        <v>25.439429821047188</v>
      </c>
      <c r="E12" s="67">
        <v>115423298.882</v>
      </c>
      <c r="F12" s="67">
        <v>81692950.841999993</v>
      </c>
      <c r="G12" s="98">
        <f>IFERROR(((E12/F12)-1)*100,IF(E12+F12&lt;&gt;0,100,0))</f>
        <v>41.289178187769117</v>
      </c>
    </row>
    <row r="13" spans="1:7" s="16" customFormat="1" ht="12" x14ac:dyDescent="0.2">
      <c r="A13" s="64" t="s">
        <v>10</v>
      </c>
      <c r="B13" s="67">
        <v>137396833.85056001</v>
      </c>
      <c r="C13" s="67">
        <v>143730278.638785</v>
      </c>
      <c r="D13" s="98">
        <f>IFERROR(((B13/C13)-1)*100,IF(B13+C13&lt;&gt;0,100,0))</f>
        <v>-4.4064791693209315</v>
      </c>
      <c r="E13" s="67">
        <v>5715942384.1342497</v>
      </c>
      <c r="F13" s="67">
        <v>5099193062.8984203</v>
      </c>
      <c r="G13" s="98">
        <f>IFERROR(((E13/F13)-1)*100,IF(E13+F13&lt;&gt;0,100,0))</f>
        <v>12.095037658473441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211</v>
      </c>
      <c r="C16" s="67">
        <v>192</v>
      </c>
      <c r="D16" s="98">
        <f>IFERROR(((B16/C16)-1)*100,IF(B16+C16&lt;&gt;0,100,0))</f>
        <v>9.895833333333325</v>
      </c>
      <c r="E16" s="67">
        <v>16161</v>
      </c>
      <c r="F16" s="67">
        <v>13424</v>
      </c>
      <c r="G16" s="98">
        <f>IFERROR(((E16/F16)-1)*100,IF(E16+F16&lt;&gt;0,100,0))</f>
        <v>20.388855780691294</v>
      </c>
    </row>
    <row r="17" spans="1:7" s="16" customFormat="1" ht="12" x14ac:dyDescent="0.2">
      <c r="A17" s="64" t="s">
        <v>9</v>
      </c>
      <c r="B17" s="67">
        <v>199945.20300000001</v>
      </c>
      <c r="C17" s="67">
        <v>509265.02799999999</v>
      </c>
      <c r="D17" s="98">
        <f>IFERROR(((B17/C17)-1)*100,IF(B17+C17&lt;&gt;0,100,0))</f>
        <v>-60.738477608558661</v>
      </c>
      <c r="E17" s="67">
        <v>9052173.4580000006</v>
      </c>
      <c r="F17" s="67">
        <v>7461963.0700000003</v>
      </c>
      <c r="G17" s="98">
        <f>IFERROR(((E17/F17)-1)*100,IF(E17+F17&lt;&gt;0,100,0))</f>
        <v>21.310885260116951</v>
      </c>
    </row>
    <row r="18" spans="1:7" s="16" customFormat="1" ht="12" x14ac:dyDescent="0.2">
      <c r="A18" s="64" t="s">
        <v>10</v>
      </c>
      <c r="B18" s="67">
        <v>3571330.6531350599</v>
      </c>
      <c r="C18" s="67">
        <v>3419710.9643757399</v>
      </c>
      <c r="D18" s="98">
        <f>IFERROR(((B18/C18)-1)*100,IF(B18+C18&lt;&gt;0,100,0))</f>
        <v>4.4336989394364812</v>
      </c>
      <c r="E18" s="67">
        <v>332951519.284935</v>
      </c>
      <c r="F18" s="67">
        <v>234252397.89453301</v>
      </c>
      <c r="G18" s="98">
        <f>IFERROR(((E18/F18)-1)*100,IF(E18+F18&lt;&gt;0,100,0))</f>
        <v>42.133665344522583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23901310.964499999</v>
      </c>
      <c r="C24" s="66">
        <v>24154730.36789</v>
      </c>
      <c r="D24" s="65">
        <f>B24-C24</f>
        <v>-253419.40339000151</v>
      </c>
      <c r="E24" s="67">
        <v>926850260.93311</v>
      </c>
      <c r="F24" s="67">
        <v>893302035.99645996</v>
      </c>
      <c r="G24" s="65">
        <f>E24-F24</f>
        <v>33548224.936650038</v>
      </c>
    </row>
    <row r="25" spans="1:7" s="16" customFormat="1" ht="12" x14ac:dyDescent="0.2">
      <c r="A25" s="68" t="s">
        <v>15</v>
      </c>
      <c r="B25" s="66">
        <v>16730805.70163</v>
      </c>
      <c r="C25" s="66">
        <v>18521849.146639999</v>
      </c>
      <c r="D25" s="65">
        <f>B25-C25</f>
        <v>-1791043.445009999</v>
      </c>
      <c r="E25" s="67">
        <v>1054141935.37472</v>
      </c>
      <c r="F25" s="67">
        <v>1005392192.84666</v>
      </c>
      <c r="G25" s="65">
        <f>E25-F25</f>
        <v>48749742.528059959</v>
      </c>
    </row>
    <row r="26" spans="1:7" s="28" customFormat="1" ht="12" x14ac:dyDescent="0.2">
      <c r="A26" s="69" t="s">
        <v>16</v>
      </c>
      <c r="B26" s="70">
        <f>B24-B25</f>
        <v>7170505.2628699988</v>
      </c>
      <c r="C26" s="70">
        <f>C24-C25</f>
        <v>5632881.2212500013</v>
      </c>
      <c r="D26" s="70"/>
      <c r="E26" s="70">
        <f>E24-E25</f>
        <v>-127291674.44160998</v>
      </c>
      <c r="F26" s="70">
        <f>F24-F25</f>
        <v>-112090156.85020006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59788.115432040002</v>
      </c>
      <c r="C33" s="126">
        <v>57411.20955</v>
      </c>
      <c r="D33" s="98">
        <f t="shared" ref="D33:D42" si="0">IFERROR(((B33/C33)-1)*100,IF(B33+C33&lt;&gt;0,100,0))</f>
        <v>4.1401424925038954</v>
      </c>
      <c r="E33" s="64"/>
      <c r="F33" s="126">
        <v>60591.92</v>
      </c>
      <c r="G33" s="126">
        <v>59059.25</v>
      </c>
    </row>
    <row r="34" spans="1:7" s="16" customFormat="1" ht="12" x14ac:dyDescent="0.2">
      <c r="A34" s="64" t="s">
        <v>23</v>
      </c>
      <c r="B34" s="126">
        <v>65014.04322172</v>
      </c>
      <c r="C34" s="126">
        <v>77500.081826919995</v>
      </c>
      <c r="D34" s="98">
        <f t="shared" si="0"/>
        <v>-16.111000544599317</v>
      </c>
      <c r="E34" s="64"/>
      <c r="F34" s="126">
        <v>65147.09</v>
      </c>
      <c r="G34" s="126">
        <v>62615.15</v>
      </c>
    </row>
    <row r="35" spans="1:7" s="16" customFormat="1" ht="12" x14ac:dyDescent="0.2">
      <c r="A35" s="64" t="s">
        <v>24</v>
      </c>
      <c r="B35" s="126">
        <v>45502.00175186</v>
      </c>
      <c r="C35" s="126">
        <v>46074.828050240001</v>
      </c>
      <c r="D35" s="98">
        <f t="shared" si="0"/>
        <v>-1.2432521674424768</v>
      </c>
      <c r="E35" s="64"/>
      <c r="F35" s="126">
        <v>45790.74</v>
      </c>
      <c r="G35" s="126">
        <v>44339.15</v>
      </c>
    </row>
    <row r="36" spans="1:7" s="16" customFormat="1" ht="12" x14ac:dyDescent="0.2">
      <c r="A36" s="64" t="s">
        <v>25</v>
      </c>
      <c r="B36" s="126">
        <v>54692.402123549997</v>
      </c>
      <c r="C36" s="126">
        <v>51151.121160820003</v>
      </c>
      <c r="D36" s="98">
        <f t="shared" si="0"/>
        <v>6.9231736907508834</v>
      </c>
      <c r="E36" s="64"/>
      <c r="F36" s="126">
        <v>55563.14</v>
      </c>
      <c r="G36" s="126">
        <v>54091.61</v>
      </c>
    </row>
    <row r="37" spans="1:7" s="16" customFormat="1" ht="12" x14ac:dyDescent="0.2">
      <c r="A37" s="64" t="s">
        <v>79</v>
      </c>
      <c r="B37" s="126">
        <v>57330.314452250001</v>
      </c>
      <c r="C37" s="126">
        <v>49003.2680673</v>
      </c>
      <c r="D37" s="98">
        <f t="shared" si="0"/>
        <v>16.992838872529514</v>
      </c>
      <c r="E37" s="64"/>
      <c r="F37" s="126">
        <v>58515.199999999997</v>
      </c>
      <c r="G37" s="126">
        <v>56243.65</v>
      </c>
    </row>
    <row r="38" spans="1:7" s="16" customFormat="1" ht="12" x14ac:dyDescent="0.2">
      <c r="A38" s="64" t="s">
        <v>26</v>
      </c>
      <c r="B38" s="126">
        <v>78160.861598040006</v>
      </c>
      <c r="C38" s="126">
        <v>70225.819614809996</v>
      </c>
      <c r="D38" s="98">
        <f t="shared" si="0"/>
        <v>11.29932270887528</v>
      </c>
      <c r="E38" s="64"/>
      <c r="F38" s="126">
        <v>80009.78</v>
      </c>
      <c r="G38" s="126">
        <v>78115.62</v>
      </c>
    </row>
    <row r="39" spans="1:7" s="16" customFormat="1" ht="12" x14ac:dyDescent="0.2">
      <c r="A39" s="64" t="s">
        <v>27</v>
      </c>
      <c r="B39" s="126">
        <v>12430.54706954</v>
      </c>
      <c r="C39" s="126">
        <v>15813.184082199999</v>
      </c>
      <c r="D39" s="98">
        <f t="shared" si="0"/>
        <v>-21.391245400523996</v>
      </c>
      <c r="E39" s="64"/>
      <c r="F39" s="126">
        <v>12469.24</v>
      </c>
      <c r="G39" s="126">
        <v>11702.47</v>
      </c>
    </row>
    <row r="40" spans="1:7" s="16" customFormat="1" ht="12" x14ac:dyDescent="0.2">
      <c r="A40" s="64" t="s">
        <v>28</v>
      </c>
      <c r="B40" s="126">
        <v>76526.326463780002</v>
      </c>
      <c r="C40" s="126">
        <v>74560.38581059</v>
      </c>
      <c r="D40" s="98">
        <f t="shared" si="0"/>
        <v>2.6367093354159765</v>
      </c>
      <c r="E40" s="64"/>
      <c r="F40" s="126">
        <v>77701.600000000006</v>
      </c>
      <c r="G40" s="126">
        <v>76044.02</v>
      </c>
    </row>
    <row r="41" spans="1:7" s="16" customFormat="1" ht="12" x14ac:dyDescent="0.2">
      <c r="A41" s="64" t="s">
        <v>29</v>
      </c>
      <c r="B41" s="126">
        <v>3893.3202291600001</v>
      </c>
      <c r="C41" s="126">
        <v>2618.40905991</v>
      </c>
      <c r="D41" s="98">
        <f t="shared" si="0"/>
        <v>48.690297813658702</v>
      </c>
      <c r="E41" s="64"/>
      <c r="F41" s="126">
        <v>3978.11</v>
      </c>
      <c r="G41" s="126">
        <v>3521.12</v>
      </c>
    </row>
    <row r="42" spans="1:7" s="16" customFormat="1" ht="12" x14ac:dyDescent="0.2">
      <c r="A42" s="64" t="s">
        <v>78</v>
      </c>
      <c r="B42" s="126">
        <v>979.27486618</v>
      </c>
      <c r="C42" s="126">
        <v>871.41494317000002</v>
      </c>
      <c r="D42" s="98">
        <f t="shared" si="0"/>
        <v>12.377561786768453</v>
      </c>
      <c r="E42" s="64"/>
      <c r="F42" s="126">
        <v>988.94</v>
      </c>
      <c r="G42" s="126">
        <v>970.78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17912.7012436523</v>
      </c>
      <c r="D48" s="72"/>
      <c r="E48" s="127">
        <v>17523.609200609299</v>
      </c>
      <c r="F48" s="72"/>
      <c r="G48" s="98">
        <f>IFERROR(((C48/E48)-1)*100,IF(C48+E48&lt;&gt;0,100,0))</f>
        <v>2.2203875844793108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4440</v>
      </c>
      <c r="D54" s="75"/>
      <c r="E54" s="128">
        <v>747437</v>
      </c>
      <c r="F54" s="128">
        <v>90046182.855000004</v>
      </c>
      <c r="G54" s="128">
        <v>10488732.648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3790</v>
      </c>
      <c r="C68" s="66">
        <v>2859</v>
      </c>
      <c r="D68" s="98">
        <f>IFERROR(((B68/C68)-1)*100,IF(B68+C68&lt;&gt;0,100,0))</f>
        <v>32.563833508219652</v>
      </c>
      <c r="E68" s="66">
        <v>331595</v>
      </c>
      <c r="F68" s="66">
        <v>290067</v>
      </c>
      <c r="G68" s="98">
        <f>IFERROR(((E68/F68)-1)*100,IF(E68+F68&lt;&gt;0,100,0))</f>
        <v>14.316692350388017</v>
      </c>
    </row>
    <row r="69" spans="1:7" s="16" customFormat="1" ht="12" x14ac:dyDescent="0.2">
      <c r="A69" s="79" t="s">
        <v>54</v>
      </c>
      <c r="B69" s="67">
        <v>115620341.036</v>
      </c>
      <c r="C69" s="66">
        <v>54746087.905000001</v>
      </c>
      <c r="D69" s="98">
        <f>IFERROR(((B69/C69)-1)*100,IF(B69+C69&lt;&gt;0,100,0))</f>
        <v>111.19379568570108</v>
      </c>
      <c r="E69" s="66">
        <v>10869726655.566</v>
      </c>
      <c r="F69" s="66">
        <v>9873322061.7119999</v>
      </c>
      <c r="G69" s="98">
        <f>IFERROR(((E69/F69)-1)*100,IF(E69+F69&lt;&gt;0,100,0))</f>
        <v>10.091887893721019</v>
      </c>
    </row>
    <row r="70" spans="1:7" s="62" customFormat="1" ht="12" x14ac:dyDescent="0.2">
      <c r="A70" s="79" t="s">
        <v>55</v>
      </c>
      <c r="B70" s="67">
        <v>116804165.64884</v>
      </c>
      <c r="C70" s="66">
        <v>54265307.278399996</v>
      </c>
      <c r="D70" s="98">
        <f>IFERROR(((B70/C70)-1)*100,IF(B70+C70&lt;&gt;0,100,0))</f>
        <v>115.24648344769118</v>
      </c>
      <c r="E70" s="66">
        <v>10487007951.2024</v>
      </c>
      <c r="F70" s="66">
        <v>9930907868.9322605</v>
      </c>
      <c r="G70" s="98">
        <f>IFERROR(((E70/F70)-1)*100,IF(E70+F70&lt;&gt;0,100,0))</f>
        <v>5.599690276151259</v>
      </c>
    </row>
    <row r="71" spans="1:7" s="16" customFormat="1" ht="12" x14ac:dyDescent="0.2">
      <c r="A71" s="79" t="s">
        <v>94</v>
      </c>
      <c r="B71" s="98">
        <f>IFERROR(B69/B68/1000,)</f>
        <v>30.506686289182056</v>
      </c>
      <c r="C71" s="98">
        <f>IFERROR(C69/C68/1000,)</f>
        <v>19.148684122070655</v>
      </c>
      <c r="D71" s="98">
        <f>IFERROR(((B71/C71)-1)*100,IF(B71+C71&lt;&gt;0,100,0))</f>
        <v>59.314792048923294</v>
      </c>
      <c r="E71" s="98">
        <f>IFERROR(E69/E68/1000,)</f>
        <v>32.780128335970083</v>
      </c>
      <c r="F71" s="98">
        <f>IFERROR(F69/F68/1000,)</f>
        <v>34.038074174973367</v>
      </c>
      <c r="G71" s="98">
        <f>IFERROR(((E71/F71)-1)*100,IF(E71+F71&lt;&gt;0,100,0))</f>
        <v>-3.6957021497067921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1312</v>
      </c>
      <c r="C74" s="66">
        <v>1496</v>
      </c>
      <c r="D74" s="98">
        <f>IFERROR(((B74/C74)-1)*100,IF(B74+C74&lt;&gt;0,100,0))</f>
        <v>-12.299465240641716</v>
      </c>
      <c r="E74" s="66">
        <v>141004</v>
      </c>
      <c r="F74" s="66">
        <v>175667</v>
      </c>
      <c r="G74" s="98">
        <f>IFERROR(((E74/F74)-1)*100,IF(E74+F74&lt;&gt;0,100,0))</f>
        <v>-19.732220621972253</v>
      </c>
    </row>
    <row r="75" spans="1:7" s="16" customFormat="1" ht="12" x14ac:dyDescent="0.2">
      <c r="A75" s="79" t="s">
        <v>54</v>
      </c>
      <c r="B75" s="67">
        <v>205978518.78200001</v>
      </c>
      <c r="C75" s="66">
        <v>201482917.13</v>
      </c>
      <c r="D75" s="98">
        <f>IFERROR(((B75/C75)-1)*100,IF(B75+C75&lt;&gt;0,100,0))</f>
        <v>2.2312569800145177</v>
      </c>
      <c r="E75" s="66">
        <v>21148346742.609001</v>
      </c>
      <c r="F75" s="66">
        <v>25579815643.115002</v>
      </c>
      <c r="G75" s="98">
        <f>IFERROR(((E75/F75)-1)*100,IF(E75+F75&lt;&gt;0,100,0))</f>
        <v>-17.324084592059062</v>
      </c>
    </row>
    <row r="76" spans="1:7" s="16" customFormat="1" ht="12" x14ac:dyDescent="0.2">
      <c r="A76" s="79" t="s">
        <v>55</v>
      </c>
      <c r="B76" s="67">
        <v>202345309.44893</v>
      </c>
      <c r="C76" s="66">
        <v>196981497.44870999</v>
      </c>
      <c r="D76" s="98">
        <f>IFERROR(((B76/C76)-1)*100,IF(B76+C76&lt;&gt;0,100,0))</f>
        <v>2.7230029569739855</v>
      </c>
      <c r="E76" s="66">
        <v>20485497321.739101</v>
      </c>
      <c r="F76" s="66">
        <v>25308642838.521198</v>
      </c>
      <c r="G76" s="98">
        <f>IFERROR(((E76/F76)-1)*100,IF(E76+F76&lt;&gt;0,100,0))</f>
        <v>-19.057306026070254</v>
      </c>
    </row>
    <row r="77" spans="1:7" s="16" customFormat="1" ht="12" x14ac:dyDescent="0.2">
      <c r="A77" s="79" t="s">
        <v>94</v>
      </c>
      <c r="B77" s="98">
        <f>IFERROR(B75/B74/1000,)</f>
        <v>156.99582224237804</v>
      </c>
      <c r="C77" s="98">
        <f>IFERROR(C75/C74/1000,)</f>
        <v>134.68109433823531</v>
      </c>
      <c r="D77" s="98">
        <f>IFERROR(((B77/C77)-1)*100,IF(B77+C77&lt;&gt;0,100,0))</f>
        <v>16.568567410138478</v>
      </c>
      <c r="E77" s="98">
        <f>IFERROR(E75/E74/1000,)</f>
        <v>149.98401990446371</v>
      </c>
      <c r="F77" s="98">
        <f>IFERROR(F75/F74/1000,)</f>
        <v>145.61537251228177</v>
      </c>
      <c r="G77" s="98">
        <f>IFERROR(((E77/F77)-1)*100,IF(E77+F77&lt;&gt;0,100,0))</f>
        <v>3.0001278826611966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125</v>
      </c>
      <c r="C80" s="66">
        <v>96</v>
      </c>
      <c r="D80" s="98">
        <f>IFERROR(((B80/C80)-1)*100,IF(B80+C80&lt;&gt;0,100,0))</f>
        <v>30.208333333333325</v>
      </c>
      <c r="E80" s="66">
        <v>10833</v>
      </c>
      <c r="F80" s="66">
        <v>9061</v>
      </c>
      <c r="G80" s="98">
        <f>IFERROR(((E80/F80)-1)*100,IF(E80+F80&lt;&gt;0,100,0))</f>
        <v>19.556340359783686</v>
      </c>
    </row>
    <row r="81" spans="1:7" s="16" customFormat="1" ht="12" x14ac:dyDescent="0.2">
      <c r="A81" s="79" t="s">
        <v>54</v>
      </c>
      <c r="B81" s="67">
        <v>10246077.677999999</v>
      </c>
      <c r="C81" s="66">
        <v>9333494.3699999992</v>
      </c>
      <c r="D81" s="98">
        <f>IFERROR(((B81/C81)-1)*100,IF(B81+C81&lt;&gt;0,100,0))</f>
        <v>9.7775095995477734</v>
      </c>
      <c r="E81" s="66">
        <v>962024673.347</v>
      </c>
      <c r="F81" s="66">
        <v>716072476.03400004</v>
      </c>
      <c r="G81" s="98">
        <f>IFERROR(((E81/F81)-1)*100,IF(E81+F81&lt;&gt;0,100,0))</f>
        <v>34.347388783216104</v>
      </c>
    </row>
    <row r="82" spans="1:7" s="16" customFormat="1" ht="12" x14ac:dyDescent="0.2">
      <c r="A82" s="79" t="s">
        <v>55</v>
      </c>
      <c r="B82" s="67">
        <v>576742.90443994105</v>
      </c>
      <c r="C82" s="66">
        <v>1419142.99382996</v>
      </c>
      <c r="D82" s="98">
        <f>IFERROR(((B82/C82)-1)*100,IF(B82+C82&lt;&gt;0,100,0))</f>
        <v>-59.359775093316237</v>
      </c>
      <c r="E82" s="66">
        <v>343820002.60733598</v>
      </c>
      <c r="F82" s="66">
        <v>223427745.01763299</v>
      </c>
      <c r="G82" s="98">
        <f>IFERROR(((E82/F82)-1)*100,IF(E82+F82&lt;&gt;0,100,0))</f>
        <v>53.884202062819718</v>
      </c>
    </row>
    <row r="83" spans="1:7" s="32" customFormat="1" x14ac:dyDescent="0.2">
      <c r="A83" s="79" t="s">
        <v>94</v>
      </c>
      <c r="B83" s="98">
        <f>IFERROR(B81/B80/1000,)</f>
        <v>81.968621423999991</v>
      </c>
      <c r="C83" s="98">
        <f>IFERROR(C81/C80/1000,)</f>
        <v>97.22389968749998</v>
      </c>
      <c r="D83" s="98">
        <f>IFERROR(((B83/C83)-1)*100,IF(B83+C83&lt;&gt;0,100,0))</f>
        <v>-15.690872627547314</v>
      </c>
      <c r="E83" s="98">
        <f>IFERROR(E81/E80/1000,)</f>
        <v>88.805010001569272</v>
      </c>
      <c r="F83" s="98">
        <f>IFERROR(F81/F80/1000,)</f>
        <v>79.027974399514406</v>
      </c>
      <c r="G83" s="98">
        <f>IFERROR(((E83/F83)-1)*100,IF(E83+F83&lt;&gt;0,100,0))</f>
        <v>12.37161356639167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5227</v>
      </c>
      <c r="C86" s="64">
        <f>C68+C74+C80</f>
        <v>4451</v>
      </c>
      <c r="D86" s="98">
        <f>IFERROR(((B86/C86)-1)*100,IF(B86+C86&lt;&gt;0,100,0))</f>
        <v>17.434284430465063</v>
      </c>
      <c r="E86" s="64">
        <f>E68+E74+E80</f>
        <v>483432</v>
      </c>
      <c r="F86" s="64">
        <f>F68+F74+F80</f>
        <v>474795</v>
      </c>
      <c r="G86" s="98">
        <f>IFERROR(((E86/F86)-1)*100,IF(E86+F86&lt;&gt;0,100,0))</f>
        <v>1.819100875114521</v>
      </c>
    </row>
    <row r="87" spans="1:7" s="62" customFormat="1" ht="12" x14ac:dyDescent="0.2">
      <c r="A87" s="79" t="s">
        <v>54</v>
      </c>
      <c r="B87" s="64">
        <f t="shared" ref="B87:C87" si="1">B69+B75+B81</f>
        <v>331844937.49599999</v>
      </c>
      <c r="C87" s="64">
        <f t="shared" si="1"/>
        <v>265562499.405</v>
      </c>
      <c r="D87" s="98">
        <f>IFERROR(((B87/C87)-1)*100,IF(B87+C87&lt;&gt;0,100,0))</f>
        <v>24.959261281057231</v>
      </c>
      <c r="E87" s="64">
        <f t="shared" ref="E87:F87" si="2">E69+E75+E81</f>
        <v>32980098071.522003</v>
      </c>
      <c r="F87" s="64">
        <f t="shared" si="2"/>
        <v>36169210180.861</v>
      </c>
      <c r="G87" s="98">
        <f>IFERROR(((E87/F87)-1)*100,IF(E87+F87&lt;&gt;0,100,0))</f>
        <v>-8.8172014080266532</v>
      </c>
    </row>
    <row r="88" spans="1:7" s="62" customFormat="1" ht="12" x14ac:dyDescent="0.2">
      <c r="A88" s="79" t="s">
        <v>55</v>
      </c>
      <c r="B88" s="64">
        <f t="shared" ref="B88:C88" si="3">B70+B76+B82</f>
        <v>319726218.0022099</v>
      </c>
      <c r="C88" s="64">
        <f t="shared" si="3"/>
        <v>252665947.72093996</v>
      </c>
      <c r="D88" s="98">
        <f>IFERROR(((B88/C88)-1)*100,IF(B88+C88&lt;&gt;0,100,0))</f>
        <v>26.541079589931726</v>
      </c>
      <c r="E88" s="64">
        <f t="shared" ref="E88:F88" si="4">E70+E76+E82</f>
        <v>31316325275.548836</v>
      </c>
      <c r="F88" s="64">
        <f t="shared" si="4"/>
        <v>35462978452.471092</v>
      </c>
      <c r="G88" s="98">
        <f>IFERROR(((E88/F88)-1)*100,IF(E88+F88&lt;&gt;0,100,0))</f>
        <v>-11.69290724545251</v>
      </c>
    </row>
    <row r="89" spans="1:7" s="63" customFormat="1" x14ac:dyDescent="0.2">
      <c r="A89" s="79" t="s">
        <v>95</v>
      </c>
      <c r="B89" s="98">
        <f>IFERROR((B75/B87)*100,IF(B75+B87&lt;&gt;0,100,0))</f>
        <v>62.070713007180601</v>
      </c>
      <c r="C89" s="98">
        <f>IFERROR((C75/C87)*100,IF(C75+C87&lt;&gt;0,100,0))</f>
        <v>75.870244323437205</v>
      </c>
      <c r="D89" s="98">
        <f>IFERROR(((B89/C89)-1)*100,IF(B89+C89&lt;&gt;0,100,0))</f>
        <v>-18.188331195334996</v>
      </c>
      <c r="E89" s="98">
        <f>IFERROR((E75/E87)*100,IF(E75+E87&lt;&gt;0,100,0))</f>
        <v>64.124572027487076</v>
      </c>
      <c r="F89" s="98">
        <f>IFERROR((F75/F87)*100,IF(F75+F87&lt;&gt;0,100,0))</f>
        <v>70.722627105223893</v>
      </c>
      <c r="G89" s="98">
        <f>IFERROR(((E89/F89)-1)*100,IF(E89+F89&lt;&gt;0,100,0))</f>
        <v>-9.329482441199433</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23301308.59</v>
      </c>
      <c r="C95" s="129">
        <v>9291656.7770000007</v>
      </c>
      <c r="D95" s="65">
        <f>B95-C95</f>
        <v>14009651.812999999</v>
      </c>
      <c r="E95" s="129">
        <v>1341295234.1470001</v>
      </c>
      <c r="F95" s="129">
        <v>1362362966.4089999</v>
      </c>
      <c r="G95" s="80">
        <f>E95-F95</f>
        <v>-21067732.261999846</v>
      </c>
    </row>
    <row r="96" spans="1:7" s="16" customFormat="1" ht="13.5" x14ac:dyDescent="0.2">
      <c r="A96" s="79" t="s">
        <v>88</v>
      </c>
      <c r="B96" s="66">
        <v>15094438.51</v>
      </c>
      <c r="C96" s="129">
        <v>5935714.4469999997</v>
      </c>
      <c r="D96" s="65">
        <f>B96-C96</f>
        <v>9158724.063000001</v>
      </c>
      <c r="E96" s="129">
        <v>1394128269.0209999</v>
      </c>
      <c r="F96" s="129">
        <v>1384094009.632</v>
      </c>
      <c r="G96" s="80">
        <f>E96-F96</f>
        <v>10034259.388999939</v>
      </c>
    </row>
    <row r="97" spans="1:7" s="28" customFormat="1" ht="12" x14ac:dyDescent="0.2">
      <c r="A97" s="81" t="s">
        <v>16</v>
      </c>
      <c r="B97" s="65">
        <f>B95-B96</f>
        <v>8206870.0800000001</v>
      </c>
      <c r="C97" s="65">
        <f>C95-C96</f>
        <v>3355942.330000001</v>
      </c>
      <c r="D97" s="82"/>
      <c r="E97" s="65">
        <f>E95-E96</f>
        <v>-52833034.873999834</v>
      </c>
      <c r="F97" s="82">
        <f>F95-F96</f>
        <v>-21731043.22300005</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696.34069436754396</v>
      </c>
      <c r="D104" s="98">
        <f>IFERROR(((B104/C104)-1)*100,IF(B104+C104&lt;&gt;0,100,0))</f>
        <v>-100</v>
      </c>
      <c r="E104" s="84"/>
      <c r="F104" s="71"/>
      <c r="G104" s="71"/>
    </row>
    <row r="105" spans="1:7" s="16" customFormat="1" ht="12" x14ac:dyDescent="0.2">
      <c r="A105" s="79" t="s">
        <v>50</v>
      </c>
      <c r="B105" s="71"/>
      <c r="C105" s="130">
        <v>688.61654062866796</v>
      </c>
      <c r="D105" s="98">
        <f>IFERROR(((B105/C105)-1)*100,IF(B105+C105&lt;&gt;0,100,0))</f>
        <v>-100</v>
      </c>
      <c r="E105" s="84"/>
      <c r="F105" s="71"/>
      <c r="G105" s="71"/>
    </row>
    <row r="106" spans="1:7" s="16" customFormat="1" ht="12" x14ac:dyDescent="0.2">
      <c r="A106" s="79" t="s">
        <v>51</v>
      </c>
      <c r="B106" s="71"/>
      <c r="C106" s="130">
        <v>726.73686814493499</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528.13919074061903</v>
      </c>
      <c r="D108" s="98">
        <f>IFERROR(((B108/C108)-1)*100,IF(B108+C108&lt;&gt;0,100,0))</f>
        <v>-100</v>
      </c>
      <c r="E108" s="84"/>
      <c r="F108" s="71"/>
      <c r="G108" s="71"/>
    </row>
    <row r="109" spans="1:7" s="16" customFormat="1" ht="12" x14ac:dyDescent="0.2">
      <c r="A109" s="79" t="s">
        <v>57</v>
      </c>
      <c r="B109" s="71"/>
      <c r="C109" s="130">
        <v>676.231725490646</v>
      </c>
      <c r="D109" s="98">
        <f>IFERROR(((B109/C109)-1)*100,IF(B109+C109&lt;&gt;0,100,0))</f>
        <v>-100</v>
      </c>
      <c r="E109" s="84"/>
      <c r="F109" s="71"/>
      <c r="G109" s="71"/>
    </row>
    <row r="110" spans="1:7" s="16" customFormat="1" ht="12" x14ac:dyDescent="0.2">
      <c r="A110" s="79" t="s">
        <v>59</v>
      </c>
      <c r="B110" s="71"/>
      <c r="C110" s="130">
        <v>782.01025153481601</v>
      </c>
      <c r="D110" s="98">
        <f>IFERROR(((B110/C110)-1)*100,IF(B110+C110&lt;&gt;0,100,0))</f>
        <v>-100</v>
      </c>
      <c r="E110" s="84"/>
      <c r="F110" s="71"/>
      <c r="G110" s="71"/>
    </row>
    <row r="111" spans="1:7" s="16" customFormat="1" ht="12" x14ac:dyDescent="0.2">
      <c r="A111" s="79" t="s">
        <v>58</v>
      </c>
      <c r="B111" s="71"/>
      <c r="C111" s="130">
        <v>749.18307614307298</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1</v>
      </c>
      <c r="C119" s="66">
        <v>0</v>
      </c>
      <c r="D119" s="98">
        <f>IFERROR(((B119/C119)-1)*100,IF(B119+C119&lt;&gt;0,100,0))</f>
        <v>100</v>
      </c>
      <c r="E119" s="66">
        <v>16</v>
      </c>
      <c r="F119" s="66">
        <v>0</v>
      </c>
      <c r="G119" s="98">
        <f>IFERROR(((E119/F119)-1)*100,IF(E119+F119&lt;&gt;0,100,0))</f>
        <v>100</v>
      </c>
    </row>
    <row r="120" spans="1:7" s="16" customFormat="1" ht="12" x14ac:dyDescent="0.2">
      <c r="A120" s="79" t="s">
        <v>72</v>
      </c>
      <c r="B120" s="67">
        <v>70</v>
      </c>
      <c r="C120" s="66">
        <v>38</v>
      </c>
      <c r="D120" s="98">
        <f>IFERROR(((B120/C120)-1)*100,IF(B120+C120&lt;&gt;0,100,0))</f>
        <v>84.210526315789465</v>
      </c>
      <c r="E120" s="66">
        <v>14469</v>
      </c>
      <c r="F120" s="66">
        <v>12288</v>
      </c>
      <c r="G120" s="98">
        <f>IFERROR(((E120/F120)-1)*100,IF(E120+F120&lt;&gt;0,100,0))</f>
        <v>17.7490234375</v>
      </c>
    </row>
    <row r="121" spans="1:7" s="16" customFormat="1" ht="12" x14ac:dyDescent="0.2">
      <c r="A121" s="79" t="s">
        <v>74</v>
      </c>
      <c r="B121" s="67">
        <v>2</v>
      </c>
      <c r="C121" s="66">
        <v>1</v>
      </c>
      <c r="D121" s="98">
        <f>IFERROR(((B121/C121)-1)*100,IF(B121+C121&lt;&gt;0,100,0))</f>
        <v>100</v>
      </c>
      <c r="E121" s="66">
        <v>440</v>
      </c>
      <c r="F121" s="66">
        <v>467</v>
      </c>
      <c r="G121" s="98">
        <f>IFERROR(((E121/F121)-1)*100,IF(E121+F121&lt;&gt;0,100,0))</f>
        <v>-5.7815845824411127</v>
      </c>
    </row>
    <row r="122" spans="1:7" s="28" customFormat="1" ht="12" x14ac:dyDescent="0.2">
      <c r="A122" s="81" t="s">
        <v>34</v>
      </c>
      <c r="B122" s="82">
        <f>SUM(B119:B121)</f>
        <v>73</v>
      </c>
      <c r="C122" s="82">
        <f>SUM(C119:C121)</f>
        <v>39</v>
      </c>
      <c r="D122" s="98">
        <f>IFERROR(((B122/C122)-1)*100,IF(B122+C122&lt;&gt;0,100,0))</f>
        <v>87.179487179487182</v>
      </c>
      <c r="E122" s="82">
        <f>SUM(E119:E121)</f>
        <v>14925</v>
      </c>
      <c r="F122" s="82">
        <f>SUM(F119:F121)</f>
        <v>12755</v>
      </c>
      <c r="G122" s="98">
        <f>IFERROR(((E122/F122)-1)*100,IF(E122+F122&lt;&gt;0,100,0))</f>
        <v>17.012936103488819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32</v>
      </c>
      <c r="C125" s="66">
        <v>6</v>
      </c>
      <c r="D125" s="98">
        <f>IFERROR(((B125/C125)-1)*100,IF(B125+C125&lt;&gt;0,100,0))</f>
        <v>433.33333333333331</v>
      </c>
      <c r="E125" s="66">
        <v>1736</v>
      </c>
      <c r="F125" s="66">
        <v>1549</v>
      </c>
      <c r="G125" s="98">
        <f>IFERROR(((E125/F125)-1)*100,IF(E125+F125&lt;&gt;0,100,0))</f>
        <v>12.072304712717873</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32</v>
      </c>
      <c r="C127" s="82">
        <f>SUM(C125:C126)</f>
        <v>6</v>
      </c>
      <c r="D127" s="98">
        <f>IFERROR(((B127/C127)-1)*100,IF(B127+C127&lt;&gt;0,100,0))</f>
        <v>433.33333333333331</v>
      </c>
      <c r="E127" s="82">
        <f>SUM(E125:E126)</f>
        <v>1736</v>
      </c>
      <c r="F127" s="82">
        <f>SUM(F125:F126)</f>
        <v>1549</v>
      </c>
      <c r="G127" s="98">
        <f>IFERROR(((E127/F127)-1)*100,IF(E127+F127&lt;&gt;0,100,0))</f>
        <v>12.072304712717873</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30000</v>
      </c>
      <c r="C130" s="66">
        <v>0</v>
      </c>
      <c r="D130" s="98">
        <f>IFERROR(((B130/C130)-1)*100,IF(B130+C130&lt;&gt;0,100,0))</f>
        <v>100</v>
      </c>
      <c r="E130" s="66">
        <v>140105</v>
      </c>
      <c r="F130" s="66">
        <v>0</v>
      </c>
      <c r="G130" s="98">
        <f>IFERROR(((E130/F130)-1)*100,IF(E130+F130&lt;&gt;0,100,0))</f>
        <v>100</v>
      </c>
    </row>
    <row r="131" spans="1:7" s="16" customFormat="1" ht="12" x14ac:dyDescent="0.2">
      <c r="A131" s="79" t="s">
        <v>72</v>
      </c>
      <c r="B131" s="67">
        <v>21966</v>
      </c>
      <c r="C131" s="66">
        <v>5415</v>
      </c>
      <c r="D131" s="98">
        <f>IFERROR(((B131/C131)-1)*100,IF(B131+C131&lt;&gt;0,100,0))</f>
        <v>305.6509695290859</v>
      </c>
      <c r="E131" s="66">
        <v>12345827</v>
      </c>
      <c r="F131" s="66">
        <v>10433391</v>
      </c>
      <c r="G131" s="98">
        <f>IFERROR(((E131/F131)-1)*100,IF(E131+F131&lt;&gt;0,100,0))</f>
        <v>18.329956195449792</v>
      </c>
    </row>
    <row r="132" spans="1:7" s="16" customFormat="1" ht="12" x14ac:dyDescent="0.2">
      <c r="A132" s="79" t="s">
        <v>74</v>
      </c>
      <c r="B132" s="67">
        <v>2</v>
      </c>
      <c r="C132" s="66">
        <v>2</v>
      </c>
      <c r="D132" s="98">
        <f>IFERROR(((B132/C132)-1)*100,IF(B132+C132&lt;&gt;0,100,0))</f>
        <v>0</v>
      </c>
      <c r="E132" s="66">
        <v>24858</v>
      </c>
      <c r="F132" s="66">
        <v>23391</v>
      </c>
      <c r="G132" s="98">
        <f>IFERROR(((E132/F132)-1)*100,IF(E132+F132&lt;&gt;0,100,0))</f>
        <v>6.271642939592148</v>
      </c>
    </row>
    <row r="133" spans="1:7" s="16" customFormat="1" ht="12" x14ac:dyDescent="0.2">
      <c r="A133" s="81" t="s">
        <v>34</v>
      </c>
      <c r="B133" s="82">
        <f>SUM(B130:B132)</f>
        <v>51968</v>
      </c>
      <c r="C133" s="82">
        <f>SUM(C130:C132)</f>
        <v>5417</v>
      </c>
      <c r="D133" s="98">
        <f>IFERROR(((B133/C133)-1)*100,IF(B133+C133&lt;&gt;0,100,0))</f>
        <v>859.35019383422548</v>
      </c>
      <c r="E133" s="82">
        <f>SUM(E130:E132)</f>
        <v>12510790</v>
      </c>
      <c r="F133" s="82">
        <f>SUM(F130:F132)</f>
        <v>10456782</v>
      </c>
      <c r="G133" s="98">
        <f>IFERROR(((E133/F133)-1)*100,IF(E133+F133&lt;&gt;0,100,0))</f>
        <v>19.642830844135407</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1732</v>
      </c>
      <c r="C136" s="66">
        <v>18</v>
      </c>
      <c r="D136" s="98">
        <f>IFERROR(((B136/C136)-1)*100,)</f>
        <v>9522.2222222222226</v>
      </c>
      <c r="E136" s="66">
        <v>763241</v>
      </c>
      <c r="F136" s="66">
        <v>961889</v>
      </c>
      <c r="G136" s="98">
        <f>IFERROR(((E136/F136)-1)*100,)</f>
        <v>-20.651863156767568</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1732</v>
      </c>
      <c r="C138" s="82">
        <f>SUM(C136:C137)</f>
        <v>18</v>
      </c>
      <c r="D138" s="98">
        <f>IFERROR(((B138/C138)-1)*100,)</f>
        <v>9522.2222222222226</v>
      </c>
      <c r="E138" s="82">
        <f>SUM(E136:E137)</f>
        <v>763241</v>
      </c>
      <c r="F138" s="82">
        <f>SUM(F136:F137)</f>
        <v>961889</v>
      </c>
      <c r="G138" s="98">
        <f>IFERROR(((E138/F138)-1)*100,)</f>
        <v>-20.651863156767568</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722872.5</v>
      </c>
      <c r="C141" s="66">
        <v>0</v>
      </c>
      <c r="D141" s="98">
        <f>IFERROR(((B141/C141)-1)*100,IF(B141+C141&lt;&gt;0,100,0))</f>
        <v>100</v>
      </c>
      <c r="E141" s="66">
        <v>3377788.2787500001</v>
      </c>
      <c r="F141" s="66">
        <v>0</v>
      </c>
      <c r="G141" s="98">
        <f>IFERROR(((E141/F141)-1)*100,IF(E141+F141&lt;&gt;0,100,0))</f>
        <v>100</v>
      </c>
    </row>
    <row r="142" spans="1:7" s="32" customFormat="1" x14ac:dyDescent="0.2">
      <c r="A142" s="79" t="s">
        <v>72</v>
      </c>
      <c r="B142" s="67">
        <v>2221019.6390200001</v>
      </c>
      <c r="C142" s="66">
        <v>543703.87421000004</v>
      </c>
      <c r="D142" s="98">
        <f>IFERROR(((B142/C142)-1)*100,IF(B142+C142&lt;&gt;0,100,0))</f>
        <v>308.49803438445872</v>
      </c>
      <c r="E142" s="66">
        <v>1138616406.57441</v>
      </c>
      <c r="F142" s="66">
        <v>1033528245.34164</v>
      </c>
      <c r="G142" s="98">
        <f>IFERROR(((E142/F142)-1)*100,IF(E142+F142&lt;&gt;0,100,0))</f>
        <v>10.167904138704253</v>
      </c>
    </row>
    <row r="143" spans="1:7" s="32" customFormat="1" x14ac:dyDescent="0.2">
      <c r="A143" s="79" t="s">
        <v>74</v>
      </c>
      <c r="B143" s="67">
        <v>15132.31</v>
      </c>
      <c r="C143" s="66">
        <v>14050.22</v>
      </c>
      <c r="D143" s="98">
        <f>IFERROR(((B143/C143)-1)*100,IF(B143+C143&lt;&gt;0,100,0))</f>
        <v>7.7015875907992859</v>
      </c>
      <c r="E143" s="66">
        <v>122512849.63</v>
      </c>
      <c r="F143" s="66">
        <v>124305803.39</v>
      </c>
      <c r="G143" s="98">
        <f>IFERROR(((E143/F143)-1)*100,IF(E143+F143&lt;&gt;0,100,0))</f>
        <v>-1.4423733334273603</v>
      </c>
    </row>
    <row r="144" spans="1:7" s="16" customFormat="1" ht="12" x14ac:dyDescent="0.2">
      <c r="A144" s="81" t="s">
        <v>34</v>
      </c>
      <c r="B144" s="82">
        <f>SUM(B141:B143)</f>
        <v>2959024.4490200002</v>
      </c>
      <c r="C144" s="82">
        <f>SUM(C141:C143)</f>
        <v>557754.09421000001</v>
      </c>
      <c r="D144" s="98">
        <f>IFERROR(((B144/C144)-1)*100,IF(B144+C144&lt;&gt;0,100,0))</f>
        <v>430.52491765410474</v>
      </c>
      <c r="E144" s="82">
        <f>SUM(E141:E143)</f>
        <v>1264507044.48316</v>
      </c>
      <c r="F144" s="82">
        <f>SUM(F141:F143)</f>
        <v>1157834048.7316401</v>
      </c>
      <c r="G144" s="98">
        <f>IFERROR(((E144/F144)-1)*100,IF(E144+F144&lt;&gt;0,100,0))</f>
        <v>9.213150698787608</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3100.84674</v>
      </c>
      <c r="C147" s="66">
        <v>27.887519999999999</v>
      </c>
      <c r="D147" s="98">
        <f>IFERROR(((B147/C147)-1)*100,IF(B147+C147&lt;&gt;0,100,0))</f>
        <v>11019.119735279437</v>
      </c>
      <c r="E147" s="66">
        <v>1493103.0646899999</v>
      </c>
      <c r="F147" s="66">
        <v>1279167.3818000001</v>
      </c>
      <c r="G147" s="98">
        <f>IFERROR(((E147/F147)-1)*100,IF(E147+F147&lt;&gt;0,100,0))</f>
        <v>16.724604296034883</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3100.84674</v>
      </c>
      <c r="C149" s="82">
        <f>SUM(C147:C148)</f>
        <v>27.887519999999999</v>
      </c>
      <c r="D149" s="98">
        <f>IFERROR(((B149/C149)-1)*100,IF(B149+C149&lt;&gt;0,100,0))</f>
        <v>11019.119735279437</v>
      </c>
      <c r="E149" s="82">
        <f>SUM(E147:E148)</f>
        <v>1493103.0646899999</v>
      </c>
      <c r="F149" s="82">
        <f>SUM(F147:F148)</f>
        <v>1279167.3818000001</v>
      </c>
      <c r="G149" s="98">
        <f>IFERROR(((E149/F149)-1)*100,IF(E149+F149&lt;&gt;0,100,0))</f>
        <v>16.724604296034883</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30000</v>
      </c>
      <c r="C152" s="66">
        <v>0</v>
      </c>
      <c r="D152" s="98">
        <f>IFERROR(((B152/C152)-1)*100,IF(B152+C152&lt;&gt;0,100,0))</f>
        <v>100</v>
      </c>
      <c r="E152" s="78"/>
      <c r="F152" s="78"/>
      <c r="G152" s="65"/>
    </row>
    <row r="153" spans="1:7" s="16" customFormat="1" ht="12" x14ac:dyDescent="0.2">
      <c r="A153" s="79" t="s">
        <v>72</v>
      </c>
      <c r="B153" s="67">
        <v>935072</v>
      </c>
      <c r="C153" s="66">
        <v>944760</v>
      </c>
      <c r="D153" s="98">
        <f>IFERROR(((B153/C153)-1)*100,IF(B153+C153&lt;&gt;0,100,0))</f>
        <v>-1.0254456158177772</v>
      </c>
      <c r="E153" s="78"/>
      <c r="F153" s="78"/>
      <c r="G153" s="65"/>
    </row>
    <row r="154" spans="1:7" s="16" customFormat="1" ht="12" x14ac:dyDescent="0.2">
      <c r="A154" s="79" t="s">
        <v>74</v>
      </c>
      <c r="B154" s="67">
        <v>2307</v>
      </c>
      <c r="C154" s="66">
        <v>2720</v>
      </c>
      <c r="D154" s="98">
        <f>IFERROR(((B154/C154)-1)*100,IF(B154+C154&lt;&gt;0,100,0))</f>
        <v>-15.183823529411766</v>
      </c>
      <c r="E154" s="78"/>
      <c r="F154" s="78"/>
      <c r="G154" s="65"/>
    </row>
    <row r="155" spans="1:7" s="28" customFormat="1" ht="12" x14ac:dyDescent="0.2">
      <c r="A155" s="81" t="s">
        <v>34</v>
      </c>
      <c r="B155" s="82">
        <f>SUM(B152:B154)</f>
        <v>967379</v>
      </c>
      <c r="C155" s="82">
        <f>SUM(C152:C154)</f>
        <v>947480</v>
      </c>
      <c r="D155" s="98">
        <f>IFERROR(((B155/C155)-1)*100,IF(B155+C155&lt;&gt;0,100,0))</f>
        <v>2.1002026427998421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134270</v>
      </c>
      <c r="C158" s="66">
        <v>275176</v>
      </c>
      <c r="D158" s="98">
        <f>IFERROR(((B158/C158)-1)*100,IF(B158+C158&lt;&gt;0,100,0))</f>
        <v>-51.205773759339479</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134270</v>
      </c>
      <c r="C160" s="82">
        <f>SUM(C158:C159)</f>
        <v>275176</v>
      </c>
      <c r="D160" s="98">
        <f>IFERROR(((B160/C160)-1)*100,IF(B160+C160&lt;&gt;0,100,0))</f>
        <v>-51.205773759339479</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8740</v>
      </c>
      <c r="C168" s="113">
        <v>5364</v>
      </c>
      <c r="D168" s="111">
        <f>IFERROR(((B168/C168)-1)*100,IF(B168+C168&lt;&gt;0,100,0))</f>
        <v>62.938105891126028</v>
      </c>
      <c r="E168" s="113">
        <v>471154</v>
      </c>
      <c r="F168" s="113">
        <v>432606</v>
      </c>
      <c r="G168" s="111">
        <f>IFERROR(((E168/F168)-1)*100,IF(E168+F168&lt;&gt;0,100,0))</f>
        <v>8.9106484884629467</v>
      </c>
    </row>
    <row r="169" spans="1:7" x14ac:dyDescent="0.2">
      <c r="A169" s="101" t="s">
        <v>32</v>
      </c>
      <c r="B169" s="112">
        <v>58374</v>
      </c>
      <c r="C169" s="113">
        <v>49518</v>
      </c>
      <c r="D169" s="111">
        <f t="shared" ref="D169:D171" si="5">IFERROR(((B169/C169)-1)*100,IF(B169+C169&lt;&gt;0,100,0))</f>
        <v>17.884405670665203</v>
      </c>
      <c r="E169" s="113">
        <v>3165696</v>
      </c>
      <c r="F169" s="113">
        <v>3188832</v>
      </c>
      <c r="G169" s="111">
        <f>IFERROR(((E169/F169)-1)*100,IF(E169+F169&lt;&gt;0,100,0))</f>
        <v>-0.72553210705361693</v>
      </c>
    </row>
    <row r="170" spans="1:7" x14ac:dyDescent="0.2">
      <c r="A170" s="101" t="s">
        <v>92</v>
      </c>
      <c r="B170" s="112">
        <v>17843017</v>
      </c>
      <c r="C170" s="113">
        <v>12526657</v>
      </c>
      <c r="D170" s="111">
        <f t="shared" si="5"/>
        <v>42.440373357392971</v>
      </c>
      <c r="E170" s="113">
        <v>896348575</v>
      </c>
      <c r="F170" s="113">
        <v>800638505</v>
      </c>
      <c r="G170" s="111">
        <f>IFERROR(((E170/F170)-1)*100,IF(E170+F170&lt;&gt;0,100,0))</f>
        <v>11.954217715272142</v>
      </c>
    </row>
    <row r="171" spans="1:7" x14ac:dyDescent="0.2">
      <c r="A171" s="101" t="s">
        <v>93</v>
      </c>
      <c r="B171" s="112">
        <v>126143</v>
      </c>
      <c r="C171" s="113">
        <v>113810</v>
      </c>
      <c r="D171" s="111">
        <f t="shared" si="5"/>
        <v>10.836481855724456</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302</v>
      </c>
      <c r="C174" s="113">
        <v>227</v>
      </c>
      <c r="D174" s="111">
        <f t="shared" ref="D174:D177" si="6">IFERROR(((B174/C174)-1)*100,IF(B174+C174&lt;&gt;0,100,0))</f>
        <v>33.039647577092502</v>
      </c>
      <c r="E174" s="113">
        <v>20850</v>
      </c>
      <c r="F174" s="113">
        <v>26990</v>
      </c>
      <c r="G174" s="111">
        <f t="shared" ref="G174" si="7">IFERROR(((E174/F174)-1)*100,IF(E174+F174&lt;&gt;0,100,0))</f>
        <v>-22.749166357910333</v>
      </c>
    </row>
    <row r="175" spans="1:7" x14ac:dyDescent="0.2">
      <c r="A175" s="101" t="s">
        <v>32</v>
      </c>
      <c r="B175" s="112">
        <v>2641</v>
      </c>
      <c r="C175" s="113">
        <v>2061</v>
      </c>
      <c r="D175" s="111">
        <f t="shared" si="6"/>
        <v>28.141678796700621</v>
      </c>
      <c r="E175" s="113">
        <v>272664</v>
      </c>
      <c r="F175" s="113">
        <v>302298</v>
      </c>
      <c r="G175" s="111">
        <f t="shared" ref="G175" si="8">IFERROR(((E175/F175)-1)*100,IF(E175+F175&lt;&gt;0,100,0))</f>
        <v>-9.8029097116090753</v>
      </c>
    </row>
    <row r="176" spans="1:7" x14ac:dyDescent="0.2">
      <c r="A176" s="101" t="s">
        <v>92</v>
      </c>
      <c r="B176" s="112">
        <v>19659</v>
      </c>
      <c r="C176" s="113">
        <v>24564</v>
      </c>
      <c r="D176" s="111">
        <f t="shared" si="6"/>
        <v>-19.968246213971664</v>
      </c>
      <c r="E176" s="113">
        <v>2811346</v>
      </c>
      <c r="F176" s="113">
        <v>4701060</v>
      </c>
      <c r="G176" s="111">
        <f t="shared" ref="G176" si="9">IFERROR(((E176/F176)-1)*100,IF(E176+F176&lt;&gt;0,100,0))</f>
        <v>-40.197615005977369</v>
      </c>
    </row>
    <row r="177" spans="1:7" x14ac:dyDescent="0.2">
      <c r="A177" s="101" t="s">
        <v>93</v>
      </c>
      <c r="B177" s="112">
        <v>47071</v>
      </c>
      <c r="C177" s="113">
        <v>42649</v>
      </c>
      <c r="D177" s="111">
        <f t="shared" si="6"/>
        <v>10.368355647260197</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2020-12-21T08:57:25Z</dcterms:modified>
</cp:coreProperties>
</file>