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<sst xmlns="http://schemas.openxmlformats.org/spreadsheetml/2006/main" count="265" uniqueCount="100">
  <si>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</si>
  <si>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</si>
  <si>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</si>
  <si>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</si>
  <si>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</si>
  <si>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</si>
  <si>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</si>
  <si>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</si>
  <si>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</si>
  <si>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</si>
  <si>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</si>
  <si>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</si>
  <si>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</si>
  <si>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</si>
  <si>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</si>
  <si>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</si>
  <si>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</si>
  <si>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</si>
  <si>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</si>
  <si>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</si>
  <si>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</si>
  <si>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</si>
  <si>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</si>
  <si>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</si>
  <si>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</si>
  <si>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</si>
  <si>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</si>
  <si>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</si>
  <si>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</si>
  <si>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</si>
  <si>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</si>
  <si>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</si>
  <si>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</si>
  <si>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</si>
  <si>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</si>
  <si>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</si>
  <si>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</si>
  <si>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</si>
  <si>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</si>
  <si>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</si>
  <si>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</si>
  <si>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</si>
  <si>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</si>
  <si>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</si>
  <si>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</si>
  <si>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</si>
  <si>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</si>
  <si>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</si>
  <si>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</si>
  <si>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</si>
  <si>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</si>
  <si>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</si>
  <si>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</si>
  <si>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</si>
  <si>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</si>
  <si>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</si>
  <si>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</si>
  <si>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</si>
  <si>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</si>
  <si>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</si>
  <si>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</si>
  <si>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</si>
  <si>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</si>
  <si>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</si>
  <si>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</si>
  <si>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</si>
  <si>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</si>
  <si>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</si>
  <si>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</si>
  <si>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</si>
  <si>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</si>
  <si>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</si>
  <si>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</si>
  <si>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</si>
  <si>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</si>
  <si>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</si>
  <si>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</si>
  <si>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</si>
  <si>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</si>
  <si>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</si>
  <si>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</si>
  <si>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</si>
  <si>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</si>
  <si>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</si>
  <si>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</si>
  <si>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</si>
  <si>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</si>
  <si>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</si>
  <si>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</si>
  <si>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</si>
  <si>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</si>
  <si>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</si>
  <si>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</si>
  <si>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</si>
  <si>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</si>
  <si>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</si>
  <si>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</si>
  <si>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5 February 2021</t>
  </si>
  <si>
    <t>05.02.2021</t>
  </si>
  <si>
    <t>31.01.2020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</si>
</sst>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1713536</v>
      </c>
      <c r="C11" s="67">
        <v>1427761</v>
      </c>
      <c r="D11" s="98">
        <f>IFERROR(((B11/C11)-1)*100,IF(B11+C11&lt;&gt;0,100,0))</f>
        <v>20.015604852632897</v>
      </c>
      <c r="E11" s="67">
        <v>8068578</v>
      </c>
      <c r="F11" s="67">
        <v>5647087</v>
      </c>
      <c r="G11" s="98">
        <f>IFERROR(((E11/F11)-1)*100,IF(E11+F11&lt;&gt;0,100,0))</f>
        <v>42.880355836557847</v>
      </c>
    </row>
    <row r="12" spans="1:7" s="16" customFormat="1" ht="12" x14ac:dyDescent="0.2">
      <c r="A12" s="64" t="s">
        <v>9</v>
      </c>
      <c r="B12" s="67">
        <v>2720482.0550000002</v>
      </c>
      <c r="C12" s="67">
        <v>1574802.7620000001</v>
      </c>
      <c r="D12" s="98">
        <f>IFERROR(((B12/C12)-1)*100,IF(B12+C12&lt;&gt;0,100,0))</f>
        <v>72.750653011618226</v>
      </c>
      <c r="E12" s="67">
        <v>11893244.904999999</v>
      </c>
      <c r="F12" s="67">
        <v>6308027.1279999996</v>
      </c>
      <c r="G12" s="98">
        <f>IFERROR(((E12/F12)-1)*100,IF(E12+F12&lt;&gt;0,100,0))</f>
        <v>88.541435597326441</v>
      </c>
    </row>
    <row r="13" spans="1:7" s="16" customFormat="1" ht="12" x14ac:dyDescent="0.2">
      <c r="A13" s="64" t="s">
        <v>10</v>
      </c>
      <c r="B13" s="67">
        <v>116063197.553317</v>
      </c>
      <c r="C13" s="67">
        <v>92277874.5674593</v>
      </c>
      <c r="D13" s="98">
        <f>IFERROR(((B13/C13)-1)*100,IF(B13+C13&lt;&gt;0,100,0))</f>
        <v>25.77575946276216</v>
      </c>
      <c r="E13" s="67">
        <v>548599498.16593802</v>
      </c>
      <c r="F13" s="67">
        <v>363893405.95356899</v>
      </c>
      <c r="G13" s="98">
        <f>IFERROR(((E13/F13)-1)*100,IF(E13+F13&lt;&gt;0,100,0))</f>
        <v>50.758296025824819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326</v>
      </c>
      <c r="C16" s="67">
        <v>340</v>
      </c>
      <c r="D16" s="98">
        <f>IFERROR(((B16/C16)-1)*100,IF(B16+C16&lt;&gt;0,100,0))</f>
        <v>-4.1176470588235254</v>
      </c>
      <c r="E16" s="67">
        <v>1457</v>
      </c>
      <c r="F16" s="67">
        <v>1035</v>
      </c>
      <c r="G16" s="98">
        <f>IFERROR(((E16/F16)-1)*100,IF(E16+F16&lt;&gt;0,100,0))</f>
        <v>40.772946859903378</v>
      </c>
    </row>
    <row r="17" spans="1:7" s="16" customFormat="1" ht="12" x14ac:dyDescent="0.2">
      <c r="A17" s="64" t="s">
        <v>9</v>
      </c>
      <c r="B17" s="67">
        <v>127832.512</v>
      </c>
      <c r="C17" s="67">
        <v>168421.45499999999</v>
      </c>
      <c r="D17" s="98">
        <f>IFERROR(((B17/C17)-1)*100,IF(B17+C17&lt;&gt;0,100,0))</f>
        <v>-24.099627330734073</v>
      </c>
      <c r="E17" s="67">
        <v>2166228.7850000001</v>
      </c>
      <c r="F17" s="67">
        <v>465949.071</v>
      </c>
      <c r="G17" s="98">
        <f>IFERROR(((E17/F17)-1)*100,IF(E17+F17&lt;&gt;0,100,0))</f>
        <v>364.90677196778876</v>
      </c>
    </row>
    <row r="18" spans="1:7" s="16" customFormat="1" ht="12" x14ac:dyDescent="0.2">
      <c r="A18" s="64" t="s">
        <v>10</v>
      </c>
      <c r="B18" s="67">
        <v>6828898.4575079503</v>
      </c>
      <c r="C18" s="67">
        <v>6465192.8989243498</v>
      </c>
      <c r="D18" s="98">
        <f>IFERROR(((B18/C18)-1)*100,IF(B18+C18&lt;&gt;0,100,0))</f>
        <v>5.625594847202664</v>
      </c>
      <c r="E18" s="67">
        <v>39264598.294063903</v>
      </c>
      <c r="F18" s="67">
        <v>23213163.285189599</v>
      </c>
      <c r="G18" s="98">
        <f>IFERROR(((E18/F18)-1)*100,IF(E18+F18&lt;&gt;0,100,0))</f>
        <v>69.147986475050558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17000547.49535</v>
      </c>
      <c r="C24" s="66">
        <v>13524180.999229999</v>
      </c>
      <c r="D24" s="65">
        <f>B24-C24</f>
        <v>3476366.4961200003</v>
      </c>
      <c r="E24" s="67">
        <v>104253029.92</v>
      </c>
      <c r="F24" s="67">
        <v>63245577.871519998</v>
      </c>
      <c r="G24" s="65">
        <f>E24-F24</f>
        <v>41007452.048480004</v>
      </c>
    </row>
    <row r="25" spans="1:7" s="16" customFormat="1" ht="12" x14ac:dyDescent="0.2">
      <c r="A25" s="68" t="s">
        <v>15</v>
      </c>
      <c r="B25" s="66">
        <v>21889682.728239998</v>
      </c>
      <c r="C25" s="66">
        <v>18242954.01221</v>
      </c>
      <c r="D25" s="65">
        <f>B25-C25</f>
        <v>3646728.7160299979</v>
      </c>
      <c r="E25" s="67">
        <v>103792350.56383</v>
      </c>
      <c r="F25" s="67">
        <v>69712021.732319996</v>
      </c>
      <c r="G25" s="65">
        <f>E25-F25</f>
        <v>34080328.831510007</v>
      </c>
    </row>
    <row r="26" spans="1:7" s="28" customFormat="1" ht="12" x14ac:dyDescent="0.2">
      <c r="A26" s="69" t="s">
        <v>16</v>
      </c>
      <c r="B26" s="70">
        <f>B24-B25</f>
        <v>-4889135.2328899987</v>
      </c>
      <c r="C26" s="70">
        <f>C24-C25</f>
        <v>-4718773.012980001</v>
      </c>
      <c r="D26" s="70"/>
      <c r="E26" s="70">
        <f>E24-E25</f>
        <v>460679.35616999865</v>
      </c>
      <c r="F26" s="70">
        <f>F24-F25</f>
        <v>-6466443.860799998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64289.475433539999</v>
      </c>
      <c r="C33" s="126">
        <v>56079.53537723</v>
      </c>
      <c r="D33" s="98">
        <f t="shared" ref="D33:D42" si="0">IFERROR(((B33/C33)-1)*100,IF(B33+C33&lt;&gt;0,100,0))</f>
        <v>14.639814686559415</v>
      </c>
      <c r="E33" s="64"/>
      <c r="F33" s="126">
        <v>64574.55</v>
      </c>
      <c r="G33" s="126">
        <v>62472.1</v>
      </c>
    </row>
    <row r="34" spans="1:7" s="16" customFormat="1" ht="12" x14ac:dyDescent="0.2">
      <c r="A34" s="64" t="s">
        <v>23</v>
      </c>
      <c r="B34" s="126">
        <v>68895.224345549999</v>
      </c>
      <c r="C34" s="126">
        <v>74868.953158089993</v>
      </c>
      <c r="D34" s="98">
        <f t="shared" si="0"/>
        <v>-7.9789132351378411</v>
      </c>
      <c r="E34" s="64"/>
      <c r="F34" s="126">
        <v>69361.320000000007</v>
      </c>
      <c r="G34" s="126">
        <v>65334.33</v>
      </c>
    </row>
    <row r="35" spans="1:7" s="16" customFormat="1" ht="12" x14ac:dyDescent="0.2">
      <c r="A35" s="64" t="s">
        <v>24</v>
      </c>
      <c r="B35" s="126">
        <v>48051.065011070001</v>
      </c>
      <c r="C35" s="126">
        <v>45489.315624609997</v>
      </c>
      <c r="D35" s="98">
        <f t="shared" si="0"/>
        <v>5.6315408382932031</v>
      </c>
      <c r="E35" s="64"/>
      <c r="F35" s="126">
        <v>48293.58</v>
      </c>
      <c r="G35" s="126">
        <v>45530.04</v>
      </c>
    </row>
    <row r="36" spans="1:7" s="16" customFormat="1" ht="12" x14ac:dyDescent="0.2">
      <c r="A36" s="64" t="s">
        <v>25</v>
      </c>
      <c r="B36" s="126">
        <v>58877.359522400002</v>
      </c>
      <c r="C36" s="126">
        <v>50072.606332839998</v>
      </c>
      <c r="D36" s="98">
        <f t="shared" si="0"/>
        <v>17.583972224320643</v>
      </c>
      <c r="E36" s="64"/>
      <c r="F36" s="126">
        <v>59156.24</v>
      </c>
      <c r="G36" s="126">
        <v>57312.45</v>
      </c>
    </row>
    <row r="37" spans="1:7" s="16" customFormat="1" ht="12" x14ac:dyDescent="0.2">
      <c r="A37" s="64" t="s">
        <v>79</v>
      </c>
      <c r="B37" s="126">
        <v>60732.468095730001</v>
      </c>
      <c r="C37" s="126">
        <v>47493.04589935</v>
      </c>
      <c r="D37" s="98">
        <f t="shared" si="0"/>
        <v>27.87654896769045</v>
      </c>
      <c r="E37" s="64"/>
      <c r="F37" s="126">
        <v>61891.46</v>
      </c>
      <c r="G37" s="126">
        <v>59487.92</v>
      </c>
    </row>
    <row r="38" spans="1:7" s="16" customFormat="1" ht="12" x14ac:dyDescent="0.2">
      <c r="A38" s="64" t="s">
        <v>26</v>
      </c>
      <c r="B38" s="126">
        <v>86793.339997699994</v>
      </c>
      <c r="C38" s="126">
        <v>70697.533926939999</v>
      </c>
      <c r="D38" s="98">
        <f t="shared" si="0"/>
        <v>22.76713935650665</v>
      </c>
      <c r="E38" s="64"/>
      <c r="F38" s="126">
        <v>87261.47</v>
      </c>
      <c r="G38" s="126">
        <v>84462.3</v>
      </c>
    </row>
    <row r="39" spans="1:7" s="16" customFormat="1" ht="12" x14ac:dyDescent="0.2">
      <c r="A39" s="64" t="s">
        <v>27</v>
      </c>
      <c r="B39" s="126">
        <v>12588.838742469999</v>
      </c>
      <c r="C39" s="126">
        <v>14757.74513474</v>
      </c>
      <c r="D39" s="98">
        <f t="shared" si="0"/>
        <v>-14.69673295254541</v>
      </c>
      <c r="E39" s="64"/>
      <c r="F39" s="126">
        <v>12754.04</v>
      </c>
      <c r="G39" s="126">
        <v>11558.42</v>
      </c>
    </row>
    <row r="40" spans="1:7" s="16" customFormat="1" ht="12" x14ac:dyDescent="0.2">
      <c r="A40" s="64" t="s">
        <v>28</v>
      </c>
      <c r="B40" s="126">
        <v>82995.974283000003</v>
      </c>
      <c r="C40" s="126">
        <v>73557.770319169998</v>
      </c>
      <c r="D40" s="98">
        <f t="shared" si="0"/>
        <v>12.831008774297082</v>
      </c>
      <c r="E40" s="64"/>
      <c r="F40" s="126">
        <v>83337.06</v>
      </c>
      <c r="G40" s="126">
        <v>79893.600000000006</v>
      </c>
    </row>
    <row r="41" spans="1:7" s="16" customFormat="1" ht="12" x14ac:dyDescent="0.2">
      <c r="A41" s="64" t="s">
        <v>29</v>
      </c>
      <c r="B41" s="126">
        <v>3692.6488478000001</v>
      </c>
      <c r="C41" s="126">
        <v>2882.7997091100001</v>
      </c>
      <c r="D41" s="98">
        <f t="shared" si="0"/>
        <v>28.092452490916298</v>
      </c>
      <c r="E41" s="64"/>
      <c r="F41" s="126">
        <v>4053.26</v>
      </c>
      <c r="G41" s="126">
        <v>3623.54</v>
      </c>
    </row>
    <row r="42" spans="1:7" s="16" customFormat="1" ht="12" x14ac:dyDescent="0.2">
      <c r="A42" s="64" t="s">
        <v>78</v>
      </c>
      <c r="B42" s="126">
        <v>1002.97982074</v>
      </c>
      <c r="C42" s="126">
        <v>864.68969939999999</v>
      </c>
      <c r="D42" s="98">
        <f t="shared" si="0"/>
        <v>15.993034430265363</v>
      </c>
      <c r="E42" s="64"/>
      <c r="F42" s="126">
        <v>1024.0999999999999</v>
      </c>
      <c r="G42" s="126">
        <v>984.46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18925.2254690595</v>
      </c>
      <c r="D48" s="72"/>
      <c r="E48" s="127">
        <v>17389.888889771399</v>
      </c>
      <c r="F48" s="72"/>
      <c r="G48" s="98">
        <f>IFERROR(((C48/E48)-1)*100,IF(C48+E48&lt;&gt;0,100,0))</f>
        <v>8.8289039051375084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4849</v>
      </c>
      <c r="D54" s="75"/>
      <c r="E54" s="128">
        <v>1108505</v>
      </c>
      <c r="F54" s="128">
        <v>133115201.13</v>
      </c>
      <c r="G54" s="128">
        <v>10686813.575999999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8321</v>
      </c>
      <c r="C68" s="66">
        <v>6712</v>
      </c>
      <c r="D68" s="98">
        <f>IFERROR(((B68/C68)-1)*100,IF(B68+C68&lt;&gt;0,100,0))</f>
        <v>23.971990464839088</v>
      </c>
      <c r="E68" s="66">
        <v>34724</v>
      </c>
      <c r="F68" s="66">
        <v>21070</v>
      </c>
      <c r="G68" s="98">
        <f>IFERROR(((E68/F68)-1)*100,IF(E68+F68&lt;&gt;0,100,0))</f>
        <v>64.803037494067397</v>
      </c>
    </row>
    <row r="69" spans="1:7" s="16" customFormat="1" ht="12" x14ac:dyDescent="0.2">
      <c r="A69" s="79" t="s">
        <v>54</v>
      </c>
      <c r="B69" s="67">
        <v>325515655.273</v>
      </c>
      <c r="C69" s="66">
        <v>239846573.31999999</v>
      </c>
      <c r="D69" s="98">
        <f>IFERROR(((B69/C69)-1)*100,IF(B69+C69&lt;&gt;0,100,0))</f>
        <v>35.718284721417092</v>
      </c>
      <c r="E69" s="66">
        <v>1069025203.767</v>
      </c>
      <c r="F69" s="66">
        <v>834493031.19200003</v>
      </c>
      <c r="G69" s="98">
        <f>IFERROR(((E69/F69)-1)*100,IF(E69+F69&lt;&gt;0,100,0))</f>
        <v>28.104749088196847</v>
      </c>
    </row>
    <row r="70" spans="1:7" s="62" customFormat="1" ht="12" x14ac:dyDescent="0.2">
      <c r="A70" s="79" t="s">
        <v>55</v>
      </c>
      <c r="B70" s="67">
        <v>319003530.47952998</v>
      </c>
      <c r="C70" s="66">
        <v>240086067.11899</v>
      </c>
      <c r="D70" s="98">
        <f>IFERROR(((B70/C70)-1)*100,IF(B70+C70&lt;&gt;0,100,0))</f>
        <v>32.870488615829331</v>
      </c>
      <c r="E70" s="66">
        <v>1048149359.46785</v>
      </c>
      <c r="F70" s="66">
        <v>831250963.47027099</v>
      </c>
      <c r="G70" s="98">
        <f>IFERROR(((E70/F70)-1)*100,IF(E70+F70&lt;&gt;0,100,0))</f>
        <v>26.093009876593797</v>
      </c>
    </row>
    <row r="71" spans="1:7" s="16" customFormat="1" ht="12" x14ac:dyDescent="0.2">
      <c r="A71" s="79" t="s">
        <v>94</v>
      </c>
      <c r="B71" s="98">
        <f>IFERROR(B69/B68/1000,)</f>
        <v>39.119775901093618</v>
      </c>
      <c r="C71" s="98">
        <f>IFERROR(C69/C68/1000,)</f>
        <v>35.73399483313468</v>
      </c>
      <c r="D71" s="98">
        <f>IFERROR(((B71/C71)-1)*100,IF(B71+C71&lt;&gt;0,100,0))</f>
        <v>9.4749581841307098</v>
      </c>
      <c r="E71" s="98">
        <f>IFERROR(E69/E68/1000,)</f>
        <v>30.786349607389699</v>
      </c>
      <c r="F71" s="98">
        <f>IFERROR(F69/F68/1000,)</f>
        <v>39.605744242619842</v>
      </c>
      <c r="G71" s="98">
        <f>IFERROR(((E71/F71)-1)*100,IF(E71+F71&lt;&gt;0,100,0))</f>
        <v>-22.267968457311728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2995</v>
      </c>
      <c r="C74" s="66">
        <v>3961</v>
      </c>
      <c r="D74" s="98">
        <f>IFERROR(((B74/C74)-1)*100,IF(B74+C74&lt;&gt;0,100,0))</f>
        <v>-24.387780863418328</v>
      </c>
      <c r="E74" s="66">
        <v>13260</v>
      </c>
      <c r="F74" s="66">
        <v>15745</v>
      </c>
      <c r="G74" s="98">
        <f>IFERROR(((E74/F74)-1)*100,IF(E74+F74&lt;&gt;0,100,0))</f>
        <v>-15.782788186725949</v>
      </c>
    </row>
    <row r="75" spans="1:7" s="16" customFormat="1" ht="12" x14ac:dyDescent="0.2">
      <c r="A75" s="79" t="s">
        <v>54</v>
      </c>
      <c r="B75" s="67">
        <v>523745729</v>
      </c>
      <c r="C75" s="66">
        <v>573655075.60000002</v>
      </c>
      <c r="D75" s="98">
        <f>IFERROR(((B75/C75)-1)*100,IF(B75+C75&lt;&gt;0,100,0))</f>
        <v>-8.7002362086308729</v>
      </c>
      <c r="E75" s="66">
        <v>2149654411.8860002</v>
      </c>
      <c r="F75" s="66">
        <v>2302951524.1020002</v>
      </c>
      <c r="G75" s="98">
        <f>IFERROR(((E75/F75)-1)*100,IF(E75+F75&lt;&gt;0,100,0))</f>
        <v>-6.6565496759978915</v>
      </c>
    </row>
    <row r="76" spans="1:7" s="16" customFormat="1" ht="12" x14ac:dyDescent="0.2">
      <c r="A76" s="79" t="s">
        <v>55</v>
      </c>
      <c r="B76" s="67">
        <v>514002072.29359001</v>
      </c>
      <c r="C76" s="66">
        <v>581218852.08741999</v>
      </c>
      <c r="D76" s="98">
        <f>IFERROR(((B76/C76)-1)*100,IF(B76+C76&lt;&gt;0,100,0))</f>
        <v>-11.56479690093053</v>
      </c>
      <c r="E76" s="66">
        <v>2126464184.9660299</v>
      </c>
      <c r="F76" s="66">
        <v>2353093664.57446</v>
      </c>
      <c r="G76" s="98">
        <f>IFERROR(((E76/F76)-1)*100,IF(E76+F76&lt;&gt;0,100,0))</f>
        <v>-9.6311287145220525</v>
      </c>
    </row>
    <row r="77" spans="1:7" s="16" customFormat="1" ht="12" x14ac:dyDescent="0.2">
      <c r="A77" s="79" t="s">
        <v>94</v>
      </c>
      <c r="B77" s="98">
        <f>IFERROR(B75/B74/1000,)</f>
        <v>174.87336527545909</v>
      </c>
      <c r="C77" s="98">
        <f>IFERROR(C75/C74/1000,)</f>
        <v>144.82582065135068</v>
      </c>
      <c r="D77" s="98">
        <f>IFERROR(((B77/C77)-1)*100,IF(B77+C77&lt;&gt;0,100,0))</f>
        <v>20.747367070989341</v>
      </c>
      <c r="E77" s="98">
        <f>IFERROR(E75/E74/1000,)</f>
        <v>162.11571733680242</v>
      </c>
      <c r="F77" s="98">
        <f>IFERROR(F75/F74/1000,)</f>
        <v>146.26557790422359</v>
      </c>
      <c r="G77" s="98">
        <f>IFERROR(((E77/F77)-1)*100,IF(E77+F77&lt;&gt;0,100,0))</f>
        <v>10.836547914887863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156</v>
      </c>
      <c r="C80" s="66">
        <v>143</v>
      </c>
      <c r="D80" s="98">
        <f>IFERROR(((B80/C80)-1)*100,IF(B80+C80&lt;&gt;0,100,0))</f>
        <v>9.0909090909090828</v>
      </c>
      <c r="E80" s="66">
        <v>671</v>
      </c>
      <c r="F80" s="66">
        <v>723</v>
      </c>
      <c r="G80" s="98">
        <f>IFERROR(((E80/F80)-1)*100,IF(E80+F80&lt;&gt;0,100,0))</f>
        <v>-7.1922544951590561</v>
      </c>
    </row>
    <row r="81" spans="1:7" s="16" customFormat="1" ht="12" x14ac:dyDescent="0.2">
      <c r="A81" s="79" t="s">
        <v>54</v>
      </c>
      <c r="B81" s="67">
        <v>18979694.27</v>
      </c>
      <c r="C81" s="66">
        <v>13640711.710999999</v>
      </c>
      <c r="D81" s="98">
        <f>IFERROR(((B81/C81)-1)*100,IF(B81+C81&lt;&gt;0,100,0))</f>
        <v>39.140058613617597</v>
      </c>
      <c r="E81" s="66">
        <v>64731803.640000001</v>
      </c>
      <c r="F81" s="66">
        <v>65860575.195</v>
      </c>
      <c r="G81" s="98">
        <f>IFERROR(((E81/F81)-1)*100,IF(E81+F81&lt;&gt;0,100,0))</f>
        <v>-1.7138804993092394</v>
      </c>
    </row>
    <row r="82" spans="1:7" s="16" customFormat="1" ht="12" x14ac:dyDescent="0.2">
      <c r="A82" s="79" t="s">
        <v>55</v>
      </c>
      <c r="B82" s="67">
        <v>4054819.61309009</v>
      </c>
      <c r="C82" s="66">
        <v>4456807.87775</v>
      </c>
      <c r="D82" s="98">
        <f>IFERROR(((B82/C82)-1)*100,IF(B82+C82&lt;&gt;0,100,0))</f>
        <v>-9.019645353500227</v>
      </c>
      <c r="E82" s="66">
        <v>27253629.677844699</v>
      </c>
      <c r="F82" s="66">
        <v>21237362.452168498</v>
      </c>
      <c r="G82" s="98">
        <f>IFERROR(((E82/F82)-1)*100,IF(E82+F82&lt;&gt;0,100,0))</f>
        <v>28.328693072062229</v>
      </c>
    </row>
    <row r="83" spans="1:7" s="32" customFormat="1" x14ac:dyDescent="0.2">
      <c r="A83" s="79" t="s">
        <v>94</v>
      </c>
      <c r="B83" s="98">
        <f>IFERROR(B81/B80/1000,)</f>
        <v>121.66470685897436</v>
      </c>
      <c r="C83" s="98">
        <f>IFERROR(C81/C80/1000,)</f>
        <v>95.389592384615369</v>
      </c>
      <c r="D83" s="98">
        <f>IFERROR(((B83/C83)-1)*100,IF(B83+C83&lt;&gt;0,100,0))</f>
        <v>27.545053729149483</v>
      </c>
      <c r="E83" s="98">
        <f>IFERROR(E81/E80/1000,)</f>
        <v>96.470646259314449</v>
      </c>
      <c r="F83" s="98">
        <f>IFERROR(F81/F80/1000,)</f>
        <v>91.093464999999995</v>
      </c>
      <c r="G83" s="98">
        <f>IFERROR(((E83/F83)-1)*100,IF(E83+F83&lt;&gt;0,100,0))</f>
        <v>5.9029275692986882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11472</v>
      </c>
      <c r="C86" s="64">
        <f>C68+C74+C80</f>
        <v>10816</v>
      </c>
      <c r="D86" s="98">
        <f>IFERROR(((B86/C86)-1)*100,IF(B86+C86&lt;&gt;0,100,0))</f>
        <v>6.0650887573964418</v>
      </c>
      <c r="E86" s="64">
        <f>E68+E74+E80</f>
        <v>48655</v>
      </c>
      <c r="F86" s="64">
        <f>F68+F74+F80</f>
        <v>37538</v>
      </c>
      <c r="G86" s="98">
        <f>IFERROR(((E86/F86)-1)*100,IF(E86+F86&lt;&gt;0,100,0))</f>
        <v>29.61532313921893</v>
      </c>
    </row>
    <row r="87" spans="1:7" s="62" customFormat="1" ht="12" x14ac:dyDescent="0.2">
      <c r="A87" s="79" t="s">
        <v>54</v>
      </c>
      <c r="B87" s="64">
        <f t="shared" ref="B87:C87" si="1">B69+B75+B81</f>
        <v>868241078.54299998</v>
      </c>
      <c r="C87" s="64">
        <f t="shared" si="1"/>
        <v>827142360.63100004</v>
      </c>
      <c r="D87" s="98">
        <f>IFERROR(((B87/C87)-1)*100,IF(B87+C87&lt;&gt;0,100,0))</f>
        <v>4.9687598977093961</v>
      </c>
      <c r="E87" s="64">
        <f t="shared" ref="E87:F87" si="2">E69+E75+E81</f>
        <v>3283411419.2929997</v>
      </c>
      <c r="F87" s="64">
        <f t="shared" si="2"/>
        <v>3203305130.4890003</v>
      </c>
      <c r="G87" s="98">
        <f>IFERROR(((E87/F87)-1)*100,IF(E87+F87&lt;&gt;0,100,0))</f>
        <v>2.5007386290350375</v>
      </c>
    </row>
    <row r="88" spans="1:7" s="62" customFormat="1" ht="12" x14ac:dyDescent="0.2">
      <c r="A88" s="79" t="s">
        <v>55</v>
      </c>
      <c r="B88" s="64">
        <f t="shared" ref="B88:C88" si="3">B70+B76+B82</f>
        <v>837060422.38620996</v>
      </c>
      <c r="C88" s="64">
        <f t="shared" si="3"/>
        <v>825761727.08415997</v>
      </c>
      <c r="D88" s="98">
        <f>IFERROR(((B88/C88)-1)*100,IF(B88+C88&lt;&gt;0,100,0))</f>
        <v>1.3682754881298109</v>
      </c>
      <c r="E88" s="64">
        <f t="shared" ref="E88:F88" si="4">E70+E76+E82</f>
        <v>3201867174.1117244</v>
      </c>
      <c r="F88" s="64">
        <f t="shared" si="4"/>
        <v>3205581990.4968996</v>
      </c>
      <c r="G88" s="98">
        <f>IFERROR(((E88/F88)-1)*100,IF(E88+F88&lt;&gt;0,100,0))</f>
        <v>-0.11588586397689449</v>
      </c>
    </row>
    <row r="89" spans="1:7" s="63" customFormat="1" x14ac:dyDescent="0.2">
      <c r="A89" s="79" t="s">
        <v>95</v>
      </c>
      <c r="B89" s="98">
        <f>IFERROR((B75/B87)*100,IF(B75+B87&lt;&gt;0,100,0))</f>
        <v>60.322615681683764</v>
      </c>
      <c r="C89" s="98">
        <f>IFERROR((C75/C87)*100,IF(C75+C87&lt;&gt;0,100,0))</f>
        <v>69.353850425744994</v>
      </c>
      <c r="D89" s="98">
        <f>IFERROR(((B89/C89)-1)*100,IF(B89+C89&lt;&gt;0,100,0))</f>
        <v>-13.021965887432152</v>
      </c>
      <c r="E89" s="98">
        <f>IFERROR((E75/E87)*100,IF(E75+E87&lt;&gt;0,100,0))</f>
        <v>65.470150930670584</v>
      </c>
      <c r="F89" s="98">
        <f>IFERROR((F75/F87)*100,IF(F75+F87&lt;&gt;0,100,0))</f>
        <v>71.892980227907401</v>
      </c>
      <c r="G89" s="98">
        <f>IFERROR(((E89/F89)-1)*100,IF(E89+F89&lt;&gt;0,100,0))</f>
        <v>-8.9338754310585689</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32448709.300999999</v>
      </c>
      <c r="C95" s="129">
        <v>27351931.965999998</v>
      </c>
      <c r="D95" s="65">
        <f>B95-C95</f>
        <v>5096777.3350000009</v>
      </c>
      <c r="E95" s="129">
        <v>141327026.458</v>
      </c>
      <c r="F95" s="129">
        <v>108368925.648</v>
      </c>
      <c r="G95" s="80">
        <f>E95-F95</f>
        <v>32958100.810000002</v>
      </c>
    </row>
    <row r="96" spans="1:7" s="16" customFormat="1" ht="13.5" x14ac:dyDescent="0.2">
      <c r="A96" s="79" t="s">
        <v>88</v>
      </c>
      <c r="B96" s="66">
        <v>31019726.188999999</v>
      </c>
      <c r="C96" s="129">
        <v>25267176.590999998</v>
      </c>
      <c r="D96" s="65">
        <f>B96-C96</f>
        <v>5752549.5980000012</v>
      </c>
      <c r="E96" s="129">
        <v>131705330.104</v>
      </c>
      <c r="F96" s="129">
        <v>101154535.06200001</v>
      </c>
      <c r="G96" s="80">
        <f>E96-F96</f>
        <v>30550795.041999996</v>
      </c>
    </row>
    <row r="97" spans="1:7" s="28" customFormat="1" ht="12" x14ac:dyDescent="0.2">
      <c r="A97" s="81" t="s">
        <v>16</v>
      </c>
      <c r="B97" s="65">
        <f>B95-B96</f>
        <v>1428983.1119999997</v>
      </c>
      <c r="C97" s="65">
        <f>C95-C96</f>
        <v>2084755.375</v>
      </c>
      <c r="D97" s="82"/>
      <c r="E97" s="65">
        <f>E95-E96</f>
        <v>9621696.3540000021</v>
      </c>
      <c r="F97" s="82">
        <f>F95-F96</f>
        <v>7214390.5859999955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706.78593575863601</v>
      </c>
      <c r="D104" s="98">
        <f>IFERROR(((B104/C104)-1)*100,IF(B104+C104&lt;&gt;0,100,0))</f>
        <v>-100</v>
      </c>
      <c r="E104" s="84"/>
      <c r="F104" s="71"/>
      <c r="G104" s="71"/>
    </row>
    <row r="105" spans="1:7" s="16" customFormat="1" ht="12" x14ac:dyDescent="0.2">
      <c r="A105" s="79" t="s">
        <v>50</v>
      </c>
      <c r="B105" s="71"/>
      <c r="C105" s="130">
        <v>698.80891166786705</v>
      </c>
      <c r="D105" s="98">
        <f>IFERROR(((B105/C105)-1)*100,IF(B105+C105&lt;&gt;0,100,0))</f>
        <v>-100</v>
      </c>
      <c r="E105" s="84"/>
      <c r="F105" s="71"/>
      <c r="G105" s="71"/>
    </row>
    <row r="106" spans="1:7" s="16" customFormat="1" ht="12" x14ac:dyDescent="0.2">
      <c r="A106" s="79" t="s">
        <v>51</v>
      </c>
      <c r="B106" s="71"/>
      <c r="C106" s="130">
        <v>738.29105084081698</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534.08209271876899</v>
      </c>
      <c r="D108" s="98">
        <f>IFERROR(((B108/C108)-1)*100,IF(B108+C108&lt;&gt;0,100,0))</f>
        <v>-100</v>
      </c>
      <c r="E108" s="84"/>
      <c r="F108" s="71"/>
      <c r="G108" s="71"/>
    </row>
    <row r="109" spans="1:7" s="16" customFormat="1" ht="12" x14ac:dyDescent="0.2">
      <c r="A109" s="79" t="s">
        <v>57</v>
      </c>
      <c r="B109" s="71"/>
      <c r="C109" s="130">
        <v>690.66337477265199</v>
      </c>
      <c r="D109" s="98">
        <f>IFERROR(((B109/C109)-1)*100,IF(B109+C109&lt;&gt;0,100,0))</f>
        <v>-100</v>
      </c>
      <c r="E109" s="84"/>
      <c r="F109" s="71"/>
      <c r="G109" s="71"/>
    </row>
    <row r="110" spans="1:7" s="16" customFormat="1" ht="12" x14ac:dyDescent="0.2">
      <c r="A110" s="79" t="s">
        <v>59</v>
      </c>
      <c r="B110" s="71"/>
      <c r="C110" s="130">
        <v>793.17223593962296</v>
      </c>
      <c r="D110" s="98">
        <f>IFERROR(((B110/C110)-1)*100,IF(B110+C110&lt;&gt;0,100,0))</f>
        <v>-100</v>
      </c>
      <c r="E110" s="84"/>
      <c r="F110" s="71"/>
      <c r="G110" s="71"/>
    </row>
    <row r="111" spans="1:7" s="16" customFormat="1" ht="12" x14ac:dyDescent="0.2">
      <c r="A111" s="79" t="s">
        <v>58</v>
      </c>
      <c r="B111" s="71"/>
      <c r="C111" s="130">
        <v>758.528313092546</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3</v>
      </c>
      <c r="F119" s="78">
        <v>0</v>
      </c>
      <c r="G119" s="98">
        <f>IFERROR(((E119/F119)-1)*100,IF(E119+F119&lt;&gt;0,100,0))</f>
        <v>100</v>
      </c>
    </row>
    <row r="120" spans="1:7" s="16" customFormat="1" ht="12" x14ac:dyDescent="0.2">
      <c r="A120" s="79" t="s">
        <v>72</v>
      </c>
      <c r="B120" s="67">
        <v>541</v>
      </c>
      <c r="C120" s="66">
        <v>1183</v>
      </c>
      <c r="D120" s="98">
        <f>IFERROR(((B120/C120)-1)*100,IF(B120+C120&lt;&gt;0,100,0))</f>
        <v>-54.268808114961963</v>
      </c>
      <c r="E120" s="66">
        <v>2122</v>
      </c>
      <c r="F120" s="66">
        <v>1587</v>
      </c>
      <c r="G120" s="98">
        <f>IFERROR(((E120/F120)-1)*100,IF(E120+F120&lt;&gt;0,100,0))</f>
        <v>33.71140516698172</v>
      </c>
    </row>
    <row r="121" spans="1:7" s="16" customFormat="1" ht="12" x14ac:dyDescent="0.2">
      <c r="A121" s="79" t="s">
        <v>74</v>
      </c>
      <c r="B121" s="67">
        <v>29</v>
      </c>
      <c r="C121" s="66">
        <v>31</v>
      </c>
      <c r="D121" s="98">
        <f>IFERROR(((B121/C121)-1)*100,IF(B121+C121&lt;&gt;0,100,0))</f>
        <v>-6.4516129032258114</v>
      </c>
      <c r="E121" s="66">
        <v>102</v>
      </c>
      <c r="F121" s="66">
        <v>47</v>
      </c>
      <c r="G121" s="98">
        <f>IFERROR(((E121/F121)-1)*100,IF(E121+F121&lt;&gt;0,100,0))</f>
        <v>117.02127659574467</v>
      </c>
    </row>
    <row r="122" spans="1:7" s="28" customFormat="1" ht="12" x14ac:dyDescent="0.2">
      <c r="A122" s="81" t="s">
        <v>34</v>
      </c>
      <c r="B122" s="82">
        <f>SUM(B119:B121)</f>
        <v>570</v>
      </c>
      <c r="C122" s="82">
        <f>SUM(C119:C121)</f>
        <v>1214</v>
      </c>
      <c r="D122" s="98">
        <f>IFERROR(((B122/C122)-1)*100,IF(B122+C122&lt;&gt;0,100,0))</f>
        <v>-53.047775947281714</v>
      </c>
      <c r="E122" s="82">
        <f>SUM(E119:E121)</f>
        <v>2227</v>
      </c>
      <c r="F122" s="82">
        <f>SUM(F119:F121)</f>
        <v>1634</v>
      </c>
      <c r="G122" s="98">
        <f>IFERROR(((E122/F122)-1)*100,IF(E122+F122&lt;&gt;0,100,0))</f>
        <v>36.291309669522654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75</v>
      </c>
      <c r="C125" s="66">
        <v>7</v>
      </c>
      <c r="D125" s="98">
        <f>IFERROR(((B125/C125)-1)*100,IF(B125+C125&lt;&gt;0,100,0))</f>
        <v>971.42857142857133</v>
      </c>
      <c r="E125" s="66">
        <v>146</v>
      </c>
      <c r="F125" s="66">
        <v>48</v>
      </c>
      <c r="G125" s="98">
        <f>IFERROR(((E125/F125)-1)*100,IF(E125+F125&lt;&gt;0,100,0))</f>
        <v>204.16666666666666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75</v>
      </c>
      <c r="C127" s="82">
        <f>SUM(C125:C126)</f>
        <v>7</v>
      </c>
      <c r="D127" s="98">
        <f>IFERROR(((B127/C127)-1)*100,IF(B127+C127&lt;&gt;0,100,0))</f>
        <v>971.42857142857133</v>
      </c>
      <c r="E127" s="82">
        <f>SUM(E125:E126)</f>
        <v>146</v>
      </c>
      <c r="F127" s="82">
        <f>SUM(F125:F126)</f>
        <v>48</v>
      </c>
      <c r="G127" s="98">
        <f>IFERROR(((E127/F127)-1)*100,IF(E127+F127&lt;&gt;0,100,0))</f>
        <v>204.16666666666666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40001</v>
      </c>
      <c r="F130" s="78">
        <v>0</v>
      </c>
      <c r="G130" s="98">
        <f>IFERROR(((E130/F130)-1)*100,IF(E130+F130&lt;&gt;0,100,0))</f>
        <v>100</v>
      </c>
    </row>
    <row r="131" spans="1:7" s="16" customFormat="1" ht="12" x14ac:dyDescent="0.2">
      <c r="A131" s="79" t="s">
        <v>72</v>
      </c>
      <c r="B131" s="67">
        <v>572803</v>
      </c>
      <c r="C131" s="66">
        <v>1576203</v>
      </c>
      <c r="D131" s="98">
        <f>IFERROR(((B131/C131)-1)*100,IF(B131+C131&lt;&gt;0,100,0))</f>
        <v>-63.659312918450219</v>
      </c>
      <c r="E131" s="66">
        <v>2636950</v>
      </c>
      <c r="F131" s="66">
        <v>1808945</v>
      </c>
      <c r="G131" s="98">
        <f>IFERROR(((E131/F131)-1)*100,IF(E131+F131&lt;&gt;0,100,0))</f>
        <v>45.772812329838651</v>
      </c>
    </row>
    <row r="132" spans="1:7" s="16" customFormat="1" ht="12" x14ac:dyDescent="0.2">
      <c r="A132" s="79" t="s">
        <v>74</v>
      </c>
      <c r="B132" s="67">
        <v>591</v>
      </c>
      <c r="C132" s="66">
        <v>3585</v>
      </c>
      <c r="D132" s="98">
        <f>IFERROR(((B132/C132)-1)*100,IF(B132+C132&lt;&gt;0,100,0))</f>
        <v>-83.514644351464426</v>
      </c>
      <c r="E132" s="66">
        <v>5420</v>
      </c>
      <c r="F132" s="66">
        <v>5683</v>
      </c>
      <c r="G132" s="98">
        <f>IFERROR(((E132/F132)-1)*100,IF(E132+F132&lt;&gt;0,100,0))</f>
        <v>-4.627837409818758</v>
      </c>
    </row>
    <row r="133" spans="1:7" s="16" customFormat="1" ht="12" x14ac:dyDescent="0.2">
      <c r="A133" s="81" t="s">
        <v>34</v>
      </c>
      <c r="B133" s="82">
        <f>SUM(B130:B132)</f>
        <v>573394</v>
      </c>
      <c r="C133" s="82">
        <f>SUM(C130:C132)</f>
        <v>1579788</v>
      </c>
      <c r="D133" s="98">
        <f>IFERROR(((B133/C133)-1)*100,IF(B133+C133&lt;&gt;0,100,0))</f>
        <v>-63.704370459833861</v>
      </c>
      <c r="E133" s="82">
        <f>SUM(E130:E132)</f>
        <v>2682371</v>
      </c>
      <c r="F133" s="82">
        <f>SUM(F130:F132)</f>
        <v>1814628</v>
      </c>
      <c r="G133" s="98">
        <f>IFERROR(((E133/F133)-1)*100,IF(E133+F133&lt;&gt;0,100,0))</f>
        <v>47.819332667632167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22140</v>
      </c>
      <c r="C136" s="66">
        <v>8150</v>
      </c>
      <c r="D136" s="98">
        <f>IFERROR(((B136/C136)-1)*100,)</f>
        <v>171.65644171779141</v>
      </c>
      <c r="E136" s="66">
        <v>60821</v>
      </c>
      <c r="F136" s="66">
        <v>77201</v>
      </c>
      <c r="G136" s="98">
        <f>IFERROR(((E136/F136)-1)*100,)</f>
        <v>-21.217341744277928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22140</v>
      </c>
      <c r="C138" s="82">
        <f>SUM(C136:C137)</f>
        <v>8150</v>
      </c>
      <c r="D138" s="98">
        <f>IFERROR(((B138/C138)-1)*100,)</f>
        <v>171.65644171779141</v>
      </c>
      <c r="E138" s="82">
        <f>SUM(E136:E137)</f>
        <v>60821</v>
      </c>
      <c r="F138" s="82">
        <f>SUM(F136:F137)</f>
        <v>77201</v>
      </c>
      <c r="G138" s="98">
        <f>IFERROR(((E138/F138)-1)*100,)</f>
        <v>-21.217341744277928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958914.01249999995</v>
      </c>
      <c r="F141" s="78">
        <v>0</v>
      </c>
      <c r="G141" s="98">
        <f>IFERROR(((E141/F141)-1)*100,IF(E141+F141&lt;&gt;0,100,0))</f>
        <v>100</v>
      </c>
    </row>
    <row r="142" spans="1:7" s="32" customFormat="1" x14ac:dyDescent="0.2">
      <c r="A142" s="79" t="s">
        <v>72</v>
      </c>
      <c r="B142" s="67">
        <v>55914905.420060001</v>
      </c>
      <c r="C142" s="66">
        <v>153243649.66325</v>
      </c>
      <c r="D142" s="98">
        <f>IFERROR(((B142/C142)-1)*100,IF(B142+C142&lt;&gt;0,100,0))</f>
        <v>-63.51241598400199</v>
      </c>
      <c r="E142" s="66">
        <v>250703610.88062</v>
      </c>
      <c r="F142" s="66">
        <v>176702403.80904999</v>
      </c>
      <c r="G142" s="98">
        <f>IFERROR(((E142/F142)-1)*100,IF(E142+F142&lt;&gt;0,100,0))</f>
        <v>41.879004176727541</v>
      </c>
    </row>
    <row r="143" spans="1:7" s="32" customFormat="1" x14ac:dyDescent="0.2">
      <c r="A143" s="79" t="s">
        <v>74</v>
      </c>
      <c r="B143" s="67">
        <v>3146276.78</v>
      </c>
      <c r="C143" s="66">
        <v>15100023.65</v>
      </c>
      <c r="D143" s="98">
        <f>IFERROR(((B143/C143)-1)*100,IF(B143+C143&lt;&gt;0,100,0))</f>
        <v>-79.163762568014263</v>
      </c>
      <c r="E143" s="66">
        <v>28607584.100000001</v>
      </c>
      <c r="F143" s="66">
        <v>29134274.68</v>
      </c>
      <c r="G143" s="98">
        <f>IFERROR(((E143/F143)-1)*100,IF(E143+F143&lt;&gt;0,100,0))</f>
        <v>-1.807803989579182</v>
      </c>
    </row>
    <row r="144" spans="1:7" s="16" customFormat="1" ht="12" x14ac:dyDescent="0.2">
      <c r="A144" s="81" t="s">
        <v>34</v>
      </c>
      <c r="B144" s="82">
        <f>SUM(B141:B143)</f>
        <v>59061182.200060003</v>
      </c>
      <c r="C144" s="82">
        <f>SUM(C141:C143)</f>
        <v>168343673.31325001</v>
      </c>
      <c r="D144" s="98">
        <f>IFERROR(((B144/C144)-1)*100,IF(B144+C144&lt;&gt;0,100,0))</f>
        <v>-64.91630422596262</v>
      </c>
      <c r="E144" s="82">
        <f>SUM(E141:E143)</f>
        <v>280270108.99312001</v>
      </c>
      <c r="F144" s="82">
        <f>SUM(F141:F143)</f>
        <v>205836678.48905</v>
      </c>
      <c r="G144" s="98">
        <f>IFERROR(((E144/F144)-1)*100,IF(E144+F144&lt;&gt;0,100,0))</f>
        <v>36.161402841539569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43888.027869999998</v>
      </c>
      <c r="C147" s="66">
        <v>14363.3</v>
      </c>
      <c r="D147" s="98">
        <f>IFERROR(((B147/C147)-1)*100,IF(B147+C147&lt;&gt;0,100,0))</f>
        <v>205.55671656234989</v>
      </c>
      <c r="E147" s="66">
        <v>131449.49228999999</v>
      </c>
      <c r="F147" s="66">
        <v>120994.5203</v>
      </c>
      <c r="G147" s="98">
        <f>IFERROR(((E147/F147)-1)*100,IF(E147+F147&lt;&gt;0,100,0))</f>
        <v>8.6408640358897273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43888.027869999998</v>
      </c>
      <c r="C149" s="82">
        <f>SUM(C147:C148)</f>
        <v>14363.3</v>
      </c>
      <c r="D149" s="98">
        <f>IFERROR(((B149/C149)-1)*100,IF(B149+C149&lt;&gt;0,100,0))</f>
        <v>205.55671656234989</v>
      </c>
      <c r="E149" s="82">
        <f>SUM(E147:E148)</f>
        <v>131449.49228999999</v>
      </c>
      <c r="F149" s="82">
        <f>SUM(F147:F148)</f>
        <v>120994.5203</v>
      </c>
      <c r="G149" s="98">
        <f>IFERROR(((E149/F149)-1)*100,IF(E149+F149&lt;&gt;0,100,0))</f>
        <v>8.6408640358897273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50001</v>
      </c>
      <c r="C152" s="78">
        <v>0</v>
      </c>
      <c r="D152" s="98">
        <f>IFERROR(((B152/C152)-1)*100,IF(B152+C152&lt;&gt;0,100,0))</f>
        <v>100</v>
      </c>
      <c r="E152" s="78"/>
      <c r="F152" s="78"/>
      <c r="G152" s="65"/>
    </row>
    <row r="153" spans="1:7" s="16" customFormat="1" ht="12" x14ac:dyDescent="0.2">
      <c r="A153" s="79" t="s">
        <v>72</v>
      </c>
      <c r="B153" s="67">
        <v>1010989</v>
      </c>
      <c r="C153" s="66">
        <v>1183158</v>
      </c>
      <c r="D153" s="98">
        <f>IFERROR(((B153/C153)-1)*100,IF(B153+C153&lt;&gt;0,100,0))</f>
        <v>-14.551649061241189</v>
      </c>
      <c r="E153" s="78"/>
      <c r="F153" s="78"/>
      <c r="G153" s="65"/>
    </row>
    <row r="154" spans="1:7" s="16" customFormat="1" ht="12" x14ac:dyDescent="0.2">
      <c r="A154" s="79" t="s">
        <v>74</v>
      </c>
      <c r="B154" s="67">
        <v>2251</v>
      </c>
      <c r="C154" s="66">
        <v>2962</v>
      </c>
      <c r="D154" s="98">
        <f>IFERROR(((B154/C154)-1)*100,IF(B154+C154&lt;&gt;0,100,0))</f>
        <v>-24.00405131667792</v>
      </c>
      <c r="E154" s="78"/>
      <c r="F154" s="78"/>
      <c r="G154" s="65"/>
    </row>
    <row r="155" spans="1:7" s="28" customFormat="1" ht="12" x14ac:dyDescent="0.2">
      <c r="A155" s="81" t="s">
        <v>34</v>
      </c>
      <c r="B155" s="82">
        <f>SUM(B152:B154)</f>
        <v>1063241</v>
      </c>
      <c r="C155" s="82">
        <f>SUM(C152:C154)</f>
        <v>1186120</v>
      </c>
      <c r="D155" s="98">
        <f>IFERROR(((B155/C155)-1)*100,IF(B155+C155&lt;&gt;0,100,0))</f>
        <v>-10.359744376622936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134332</v>
      </c>
      <c r="C158" s="66">
        <v>324248</v>
      </c>
      <c r="D158" s="98">
        <f>IFERROR(((B158/C158)-1)*100,IF(B158+C158&lt;&gt;0,100,0))</f>
        <v>-58.571217093089231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134332</v>
      </c>
      <c r="C160" s="82">
        <f>SUM(C158:C159)</f>
        <v>324248</v>
      </c>
      <c r="D160" s="98">
        <f>IFERROR(((B160/C160)-1)*100,IF(B160+C160&lt;&gt;0,100,0))</f>
        <v>-58.571217093089231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11143</v>
      </c>
      <c r="C168" s="113">
        <v>13548</v>
      </c>
      <c r="D168" s="111">
        <f>IFERROR(((B168/C168)-1)*100,IF(B168+C168&lt;&gt;0,100,0))</f>
        <v>-17.751697667552403</v>
      </c>
      <c r="E168" s="113">
        <v>49302</v>
      </c>
      <c r="F168" s="113">
        <v>55267</v>
      </c>
      <c r="G168" s="111">
        <f>IFERROR(((E168/F168)-1)*100,IF(E168+F168&lt;&gt;0,100,0))</f>
        <v>-10.793059149221051</v>
      </c>
    </row>
    <row r="169" spans="1:7" x14ac:dyDescent="0.2">
      <c r="A169" s="101" t="s">
        <v>32</v>
      </c>
      <c r="B169" s="112">
        <v>67172</v>
      </c>
      <c r="C169" s="113">
        <v>56125</v>
      </c>
      <c r="D169" s="111">
        <f t="shared" ref="D169:D171" si="5">IFERROR(((B169/C169)-1)*100,IF(B169+C169&lt;&gt;0,100,0))</f>
        <v>19.682850779510019</v>
      </c>
      <c r="E169" s="113">
        <v>294303</v>
      </c>
      <c r="F169" s="113">
        <v>229300</v>
      </c>
      <c r="G169" s="111">
        <f>IFERROR(((E169/F169)-1)*100,IF(E169+F169&lt;&gt;0,100,0))</f>
        <v>28.34845180985608</v>
      </c>
    </row>
    <row r="170" spans="1:7" x14ac:dyDescent="0.2">
      <c r="A170" s="101" t="s">
        <v>92</v>
      </c>
      <c r="B170" s="112">
        <v>21826421</v>
      </c>
      <c r="C170" s="113">
        <v>14990469</v>
      </c>
      <c r="D170" s="111">
        <f t="shared" si="5"/>
        <v>45.601988837040388</v>
      </c>
      <c r="E170" s="113">
        <v>95262405</v>
      </c>
      <c r="F170" s="113">
        <v>61229018</v>
      </c>
      <c r="G170" s="111">
        <f>IFERROR(((E170/F170)-1)*100,IF(E170+F170&lt;&gt;0,100,0))</f>
        <v>55.583754421800457</v>
      </c>
    </row>
    <row r="171" spans="1:7" x14ac:dyDescent="0.2">
      <c r="A171" s="101" t="s">
        <v>93</v>
      </c>
      <c r="B171" s="112">
        <v>121412</v>
      </c>
      <c r="C171" s="113">
        <v>110325</v>
      </c>
      <c r="D171" s="111">
        <f t="shared" si="5"/>
        <v>10.049399501472923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313</v>
      </c>
      <c r="C174" s="113">
        <v>546</v>
      </c>
      <c r="D174" s="111">
        <f t="shared" ref="D174:D177" si="6">IFERROR(((B174/C174)-1)*100,IF(B174+C174&lt;&gt;0,100,0))</f>
        <v>-42.673992673992679</v>
      </c>
      <c r="E174" s="113">
        <v>2628</v>
      </c>
      <c r="F174" s="113">
        <v>2483</v>
      </c>
      <c r="G174" s="111">
        <f t="shared" ref="G174" si="7">IFERROR(((E174/F174)-1)*100,IF(E174+F174&lt;&gt;0,100,0))</f>
        <v>5.8397100281917025</v>
      </c>
    </row>
    <row r="175" spans="1:7" x14ac:dyDescent="0.2">
      <c r="A175" s="101" t="s">
        <v>32</v>
      </c>
      <c r="B175" s="112">
        <v>4654</v>
      </c>
      <c r="C175" s="113">
        <v>5665</v>
      </c>
      <c r="D175" s="111">
        <f t="shared" si="6"/>
        <v>-17.846425419240951</v>
      </c>
      <c r="E175" s="113">
        <v>29803</v>
      </c>
      <c r="F175" s="113">
        <v>25056</v>
      </c>
      <c r="G175" s="111">
        <f t="shared" ref="G175" si="8">IFERROR(((E175/F175)-1)*100,IF(E175+F175&lt;&gt;0,100,0))</f>
        <v>18.945561941251587</v>
      </c>
    </row>
    <row r="176" spans="1:7" x14ac:dyDescent="0.2">
      <c r="A176" s="101" t="s">
        <v>92</v>
      </c>
      <c r="B176" s="112">
        <v>74112</v>
      </c>
      <c r="C176" s="113">
        <v>43689</v>
      </c>
      <c r="D176" s="111">
        <f t="shared" si="6"/>
        <v>69.635377326100382</v>
      </c>
      <c r="E176" s="113">
        <v>620427</v>
      </c>
      <c r="F176" s="113">
        <v>198800</v>
      </c>
      <c r="G176" s="111">
        <f t="shared" ref="G176" si="9">IFERROR(((E176/F176)-1)*100,IF(E176+F176&lt;&gt;0,100,0))</f>
        <v>212.0860160965795</v>
      </c>
    </row>
    <row r="177" spans="1:7" x14ac:dyDescent="0.2">
      <c r="A177" s="101" t="s">
        <v>93</v>
      </c>
      <c r="B177" s="112">
        <v>56439</v>
      </c>
      <c r="C177" s="113">
        <v>50849</v>
      </c>
      <c r="D177" s="111">
        <f t="shared" si="6"/>
        <v>10.993333202226196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2021-02-08T06:36:41Z</dcterms:modified>
</cp:coreProperties>
</file>