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G149" i="1" s="1"/>
  <c r="F149" i="1"/>
  <c r="C149" i="1"/>
  <c r="B149" i="1"/>
  <c r="C160" i="1"/>
  <c r="B160"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<sst xmlns="http://schemas.openxmlformats.org/spreadsheetml/2006/main" count="265" uniqueCount="100">
  <si>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</si>
  <si>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</si>
  <si>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</si>
  <si>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</si>
  <si>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</si>
  <si>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</si>
  <si>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</si>
  <si>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</si>
  <si>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</si>
  <si>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</si>
  <si>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</si>
  <si>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</si>
  <si>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</si>
  <si>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</si>
  <si>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</si>
  <si>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</si>
  <si>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</si>
  <si>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</si>
  <si>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</si>
  <si>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</si>
  <si>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</si>
  <si>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</si>
  <si>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</si>
  <si>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</si>
  <si>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</si>
  <si>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</si>
  <si>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</si>
  <si>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</si>
  <si>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</si>
  <si>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</si>
  <si>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</si>
  <si>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</si>
  <si>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</si>
  <si>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</si>
  <si>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</si>
  <si>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</si>
  <si>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</si>
  <si>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</si>
  <si>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</si>
  <si>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</si>
  <si>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</si>
  <si>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</si>
  <si>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</si>
  <si>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</si>
  <si>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</si>
  <si>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</si>
  <si>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</si>
  <si>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</si>
  <si>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</si>
  <si>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</si>
  <si>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</si>
  <si>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</si>
  <si>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</si>
  <si>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</si>
  <si>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</si>
  <si>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</si>
  <si>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</si>
  <si>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</si>
  <si>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</si>
  <si>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</si>
  <si>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</si>
  <si>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</si>
  <si>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</si>
  <si>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</si>
  <si>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</si>
  <si>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</si>
  <si>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</si>
  <si>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</si>
  <si>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</si>
  <si>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</si>
  <si>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</si>
  <si>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</si>
  <si>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</si>
  <si>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</si>
  <si>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</si>
  <si>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</si>
  <si>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</si>
  <si>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</si>
  <si>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</si>
  <si>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</si>
  <si>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</si>
  <si>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</si>
  <si>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</si>
  <si>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</si>
  <si>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</si>
  <si>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</si>
  <si>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</si>
  <si>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</si>
  <si>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</si>
  <si>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</si>
  <si>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</si>
  <si>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</si>
  <si>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</si>
  <si>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</si>
  <si>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</si>
  <si>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</si>
  <si>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</si>
  <si>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30 April 2021</t>
  </si>
  <si>
    <t>30.04.2021</t>
  </si>
  <si>
    <t>24.04.2020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</si>
</sst>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1081126</v>
      </c>
      <c r="C11" s="67">
        <v>1965092</v>
      </c>
      <c r="D11" s="98">
        <f>IFERROR(((B11/C11)-1)*100,IF(B11+C11&lt;&gt;0,100,0))</f>
        <v>-44.983440978844754</v>
      </c>
      <c r="E11" s="67">
        <v>26738952</v>
      </c>
      <c r="F11" s="67">
        <v>32945414</v>
      </c>
      <c r="G11" s="98">
        <f>IFERROR(((E11/F11)-1)*100,IF(E11+F11&lt;&gt;0,100,0))</f>
        <v>-18.838621970268765</v>
      </c>
    </row>
    <row r="12" spans="1:7" s="16" customFormat="1" ht="12" x14ac:dyDescent="0.2">
      <c r="A12" s="64" t="s">
        <v>9</v>
      </c>
      <c r="B12" s="67">
        <v>1589177.4639999999</v>
      </c>
      <c r="C12" s="67">
        <v>2356525.4980000001</v>
      </c>
      <c r="D12" s="98">
        <f>IFERROR(((B12/C12)-1)*100,IF(B12+C12&lt;&gt;0,100,0))</f>
        <v>-32.562687509693987</v>
      </c>
      <c r="E12" s="67">
        <v>44341552.398999996</v>
      </c>
      <c r="F12" s="67">
        <v>36433868.044</v>
      </c>
      <c r="G12" s="98">
        <f>IFERROR(((E12/F12)-1)*100,IF(E12+F12&lt;&gt;0,100,0))</f>
        <v>21.704213083963907</v>
      </c>
    </row>
    <row r="13" spans="1:7" s="16" customFormat="1" ht="12" x14ac:dyDescent="0.2">
      <c r="A13" s="64" t="s">
        <v>10</v>
      </c>
      <c r="B13" s="67">
        <v>76620505.583893105</v>
      </c>
      <c r="C13" s="67">
        <v>103611803.707385</v>
      </c>
      <c r="D13" s="98">
        <f>IFERROR(((B13/C13)-1)*100,IF(B13+C13&lt;&gt;0,100,0))</f>
        <v>-26.050408503377952</v>
      </c>
      <c r="E13" s="67">
        <v>1859050710.1303699</v>
      </c>
      <c r="F13" s="67">
        <v>1953236230.6872201</v>
      </c>
      <c r="G13" s="98">
        <f>IFERROR(((E13/F13)-1)*100,IF(E13+F13&lt;&gt;0,100,0))</f>
        <v>-4.8220240377024108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233</v>
      </c>
      <c r="C16" s="67">
        <v>288</v>
      </c>
      <c r="D16" s="98">
        <f>IFERROR(((B16/C16)-1)*100,IF(B16+C16&lt;&gt;0,100,0))</f>
        <v>-19.097222222222221</v>
      </c>
      <c r="E16" s="67">
        <v>5598</v>
      </c>
      <c r="F16" s="67">
        <v>5106</v>
      </c>
      <c r="G16" s="98">
        <f>IFERROR(((E16/F16)-1)*100,IF(E16+F16&lt;&gt;0,100,0))</f>
        <v>9.6357226792009421</v>
      </c>
    </row>
    <row r="17" spans="1:7" s="16" customFormat="1" ht="12" x14ac:dyDescent="0.2">
      <c r="A17" s="64" t="s">
        <v>9</v>
      </c>
      <c r="B17" s="67">
        <v>157049.111</v>
      </c>
      <c r="C17" s="67">
        <v>185140.71400000001</v>
      </c>
      <c r="D17" s="98">
        <f>IFERROR(((B17/C17)-1)*100,IF(B17+C17&lt;&gt;0,100,0))</f>
        <v>-15.173109357242732</v>
      </c>
      <c r="E17" s="67">
        <v>4227092.125</v>
      </c>
      <c r="F17" s="67">
        <v>3297922.304</v>
      </c>
      <c r="G17" s="98">
        <f>IFERROR(((E17/F17)-1)*100,IF(E17+F17&lt;&gt;0,100,0))</f>
        <v>28.174399981255593</v>
      </c>
    </row>
    <row r="18" spans="1:7" s="16" customFormat="1" ht="12" x14ac:dyDescent="0.2">
      <c r="A18" s="64" t="s">
        <v>10</v>
      </c>
      <c r="B18" s="67">
        <v>6719193.6138181603</v>
      </c>
      <c r="C18" s="67">
        <v>5294504.4335458996</v>
      </c>
      <c r="D18" s="98">
        <f>IFERROR(((B18/C18)-1)*100,IF(B18+C18&lt;&gt;0,100,0))</f>
        <v>26.908829677154511</v>
      </c>
      <c r="E18" s="67">
        <v>131060873.20518599</v>
      </c>
      <c r="F18" s="67">
        <v>108278255.23075899</v>
      </c>
      <c r="G18" s="98">
        <f>IFERROR(((E18/F18)-1)*100,IF(E18+F18&lt;&gt;0,100,0))</f>
        <v>21.040806324292394</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16729282.619379999</v>
      </c>
      <c r="C24" s="66">
        <v>18711958.862369999</v>
      </c>
      <c r="D24" s="65">
        <f>B24-C24</f>
        <v>-1982676.2429900002</v>
      </c>
      <c r="E24" s="67">
        <v>361561911.64543998</v>
      </c>
      <c r="F24" s="67">
        <v>309395937.24789</v>
      </c>
      <c r="G24" s="65">
        <f>E24-F24</f>
        <v>52165974.397549987</v>
      </c>
    </row>
    <row r="25" spans="1:7" s="16" customFormat="1" ht="12" x14ac:dyDescent="0.2">
      <c r="A25" s="68" t="s">
        <v>15</v>
      </c>
      <c r="B25" s="66">
        <v>19166254.921289999</v>
      </c>
      <c r="C25" s="66">
        <v>18602397.370549999</v>
      </c>
      <c r="D25" s="65">
        <f>B25-C25</f>
        <v>563857.55073999986</v>
      </c>
      <c r="E25" s="67">
        <v>372152940.18634999</v>
      </c>
      <c r="F25" s="67">
        <v>342479234.96218997</v>
      </c>
      <c r="G25" s="65">
        <f>E25-F25</f>
        <v>29673705.224160016</v>
      </c>
    </row>
    <row r="26" spans="1:7" s="28" customFormat="1" ht="12" x14ac:dyDescent="0.2">
      <c r="A26" s="69" t="s">
        <v>16</v>
      </c>
      <c r="B26" s="70">
        <f>B24-B25</f>
        <v>-2436972.3019099999</v>
      </c>
      <c r="C26" s="70">
        <f>C24-C25</f>
        <v>109561.49182000011</v>
      </c>
      <c r="D26" s="70"/>
      <c r="E26" s="70">
        <f>E24-E25</f>
        <v>-10591028.540910006</v>
      </c>
      <c r="F26" s="70">
        <f>F24-F25</f>
        <v>-33083297.714299977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66936.999254690003</v>
      </c>
      <c r="C33" s="126">
        <v>49527.234739270003</v>
      </c>
      <c r="D33" s="98">
        <f t="shared" ref="D33:D42" si="0">IFERROR(((B33/C33)-1)*100,IF(B33+C33&lt;&gt;0,100,0))</f>
        <v>35.151900983512505</v>
      </c>
      <c r="E33" s="64"/>
      <c r="F33" s="126">
        <v>68188.19</v>
      </c>
      <c r="G33" s="126">
        <v>66667.03</v>
      </c>
    </row>
    <row r="34" spans="1:7" s="16" customFormat="1" ht="12" x14ac:dyDescent="0.2">
      <c r="A34" s="64" t="s">
        <v>23</v>
      </c>
      <c r="B34" s="126">
        <v>71082.839379779994</v>
      </c>
      <c r="C34" s="126">
        <v>52329.152009029996</v>
      </c>
      <c r="D34" s="98">
        <f t="shared" si="0"/>
        <v>35.837934785401892</v>
      </c>
      <c r="E34" s="64"/>
      <c r="F34" s="126">
        <v>72796.88</v>
      </c>
      <c r="G34" s="126">
        <v>71082.84</v>
      </c>
    </row>
    <row r="35" spans="1:7" s="16" customFormat="1" ht="12" x14ac:dyDescent="0.2">
      <c r="A35" s="64" t="s">
        <v>24</v>
      </c>
      <c r="B35" s="126">
        <v>55934.946315499998</v>
      </c>
      <c r="C35" s="126">
        <v>33215.165882690002</v>
      </c>
      <c r="D35" s="98">
        <f t="shared" si="0"/>
        <v>68.401827385273876</v>
      </c>
      <c r="E35" s="64"/>
      <c r="F35" s="126">
        <v>56599.33</v>
      </c>
      <c r="G35" s="126">
        <v>55448.36</v>
      </c>
    </row>
    <row r="36" spans="1:7" s="16" customFormat="1" ht="12" x14ac:dyDescent="0.2">
      <c r="A36" s="64" t="s">
        <v>25</v>
      </c>
      <c r="B36" s="126">
        <v>61096.373705700003</v>
      </c>
      <c r="C36" s="126">
        <v>45595.468243000003</v>
      </c>
      <c r="D36" s="98">
        <f t="shared" si="0"/>
        <v>33.996592336958308</v>
      </c>
      <c r="E36" s="64"/>
      <c r="F36" s="126">
        <v>62286.2</v>
      </c>
      <c r="G36" s="126">
        <v>60818.05</v>
      </c>
    </row>
    <row r="37" spans="1:7" s="16" customFormat="1" ht="12" x14ac:dyDescent="0.2">
      <c r="A37" s="64" t="s">
        <v>79</v>
      </c>
      <c r="B37" s="126">
        <v>68617.686156149997</v>
      </c>
      <c r="C37" s="126">
        <v>44643.731509279998</v>
      </c>
      <c r="D37" s="98">
        <f t="shared" si="0"/>
        <v>53.70060663922456</v>
      </c>
      <c r="E37" s="64"/>
      <c r="F37" s="126">
        <v>70363.86</v>
      </c>
      <c r="G37" s="126">
        <v>68314.820000000007</v>
      </c>
    </row>
    <row r="38" spans="1:7" s="16" customFormat="1" ht="12" x14ac:dyDescent="0.2">
      <c r="A38" s="64" t="s">
        <v>26</v>
      </c>
      <c r="B38" s="126">
        <v>86102.062317699994</v>
      </c>
      <c r="C38" s="126">
        <v>70149.602406060003</v>
      </c>
      <c r="D38" s="98">
        <f t="shared" si="0"/>
        <v>22.740627693510508</v>
      </c>
      <c r="E38" s="64"/>
      <c r="F38" s="126">
        <v>87458.25</v>
      </c>
      <c r="G38" s="126">
        <v>85460.17</v>
      </c>
    </row>
    <row r="39" spans="1:7" s="16" customFormat="1" ht="12" x14ac:dyDescent="0.2">
      <c r="A39" s="64" t="s">
        <v>27</v>
      </c>
      <c r="B39" s="126">
        <v>12340.22411913</v>
      </c>
      <c r="C39" s="126">
        <v>9553.42429687</v>
      </c>
      <c r="D39" s="98">
        <f t="shared" si="0"/>
        <v>29.170690379291987</v>
      </c>
      <c r="E39" s="64"/>
      <c r="F39" s="126">
        <v>12693.85</v>
      </c>
      <c r="G39" s="126">
        <v>12044.97</v>
      </c>
    </row>
    <row r="40" spans="1:7" s="16" customFormat="1" ht="12" x14ac:dyDescent="0.2">
      <c r="A40" s="64" t="s">
        <v>28</v>
      </c>
      <c r="B40" s="126">
        <v>82125.468446750005</v>
      </c>
      <c r="C40" s="126">
        <v>65954.656964449998</v>
      </c>
      <c r="D40" s="98">
        <f t="shared" si="0"/>
        <v>24.518073820043028</v>
      </c>
      <c r="E40" s="64"/>
      <c r="F40" s="126">
        <v>83462.63</v>
      </c>
      <c r="G40" s="126">
        <v>81710.87</v>
      </c>
    </row>
    <row r="41" spans="1:7" s="16" customFormat="1" ht="12" x14ac:dyDescent="0.2">
      <c r="A41" s="64" t="s">
        <v>29</v>
      </c>
      <c r="B41" s="72"/>
      <c r="C41" s="126">
        <v>4934.8671302900002</v>
      </c>
      <c r="D41" s="98">
        <f t="shared" si="0"/>
        <v>-100</v>
      </c>
      <c r="E41" s="64"/>
      <c r="F41" s="72"/>
      <c r="G41" s="72"/>
    </row>
    <row r="42" spans="1:7" s="16" customFormat="1" ht="12" x14ac:dyDescent="0.2">
      <c r="A42" s="64" t="s">
        <v>78</v>
      </c>
      <c r="B42" s="126">
        <v>1208.1637943200001</v>
      </c>
      <c r="C42" s="126">
        <v>781.23129328000005</v>
      </c>
      <c r="D42" s="98">
        <f t="shared" si="0"/>
        <v>54.648668673719357</v>
      </c>
      <c r="E42" s="64"/>
      <c r="F42" s="126">
        <v>1367.46</v>
      </c>
      <c r="G42" s="126">
        <v>1113.9000000000001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19305.653986784801</v>
      </c>
      <c r="D48" s="72"/>
      <c r="E48" s="127">
        <v>15847.0508636824</v>
      </c>
      <c r="F48" s="72"/>
      <c r="G48" s="98">
        <f>IFERROR(((C48/E48)-1)*100,IF(C48+E48&lt;&gt;0,100,0))</f>
        <v>21.824900751903819</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3475</v>
      </c>
      <c r="D54" s="75"/>
      <c r="E54" s="128">
        <v>533750</v>
      </c>
      <c r="F54" s="128">
        <v>62749631.115000002</v>
      </c>
      <c r="G54" s="128">
        <v>10219412.088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3695</v>
      </c>
      <c r="C68" s="66">
        <v>8093</v>
      </c>
      <c r="D68" s="98">
        <f>IFERROR(((B68/C68)-1)*100,IF(B68+C68&lt;&gt;0,100,0))</f>
        <v>-54.343259607067829</v>
      </c>
      <c r="E68" s="66">
        <v>114803</v>
      </c>
      <c r="F68" s="66">
        <v>117954</v>
      </c>
      <c r="G68" s="98">
        <f>IFERROR(((E68/F68)-1)*100,IF(E68+F68&lt;&gt;0,100,0))</f>
        <v>-2.6713803686182702</v>
      </c>
    </row>
    <row r="69" spans="1:7" s="16" customFormat="1" ht="12" x14ac:dyDescent="0.2">
      <c r="A69" s="79" t="s">
        <v>54</v>
      </c>
      <c r="B69" s="67">
        <v>142077349.40799999</v>
      </c>
      <c r="C69" s="66">
        <v>281239670.38200003</v>
      </c>
      <c r="D69" s="98">
        <f>IFERROR(((B69/C69)-1)*100,IF(B69+C69&lt;&gt;0,100,0))</f>
        <v>-49.481753688937168</v>
      </c>
      <c r="E69" s="66">
        <v>3648137724.513</v>
      </c>
      <c r="F69" s="66">
        <v>4104609676.2740002</v>
      </c>
      <c r="G69" s="98">
        <f>IFERROR(((E69/F69)-1)*100,IF(E69+F69&lt;&gt;0,100,0))</f>
        <v>-11.120958818558535</v>
      </c>
    </row>
    <row r="70" spans="1:7" s="62" customFormat="1" ht="12" x14ac:dyDescent="0.2">
      <c r="A70" s="79" t="s">
        <v>55</v>
      </c>
      <c r="B70" s="67">
        <v>145281153.98078001</v>
      </c>
      <c r="C70" s="66">
        <v>254297702.83087</v>
      </c>
      <c r="D70" s="98">
        <f>IFERROR(((B70/C70)-1)*100,IF(B70+C70&lt;&gt;0,100,0))</f>
        <v>-42.869655382846872</v>
      </c>
      <c r="E70" s="66">
        <v>3581923521.9408202</v>
      </c>
      <c r="F70" s="66">
        <v>3955953762.7253299</v>
      </c>
      <c r="G70" s="98">
        <f>IFERROR(((E70/F70)-1)*100,IF(E70+F70&lt;&gt;0,100,0))</f>
        <v>-9.4548688690141098</v>
      </c>
    </row>
    <row r="71" spans="1:7" s="16" customFormat="1" ht="12" x14ac:dyDescent="0.2">
      <c r="A71" s="79" t="s">
        <v>94</v>
      </c>
      <c r="B71" s="98">
        <f>IFERROR(B69/B68/1000,)</f>
        <v>38.451244765358588</v>
      </c>
      <c r="C71" s="98">
        <f>IFERROR(C69/C68/1000,)</f>
        <v>34.750978670703077</v>
      </c>
      <c r="D71" s="98">
        <f>IFERROR(((B71/C71)-1)*100,IF(B71+C71&lt;&gt;0,100,0))</f>
        <v>10.647947874271036</v>
      </c>
      <c r="E71" s="98">
        <f>IFERROR(E69/E68/1000,)</f>
        <v>31.777372756051673</v>
      </c>
      <c r="F71" s="98">
        <f>IFERROR(F69/F68/1000,)</f>
        <v>34.798393240364888</v>
      </c>
      <c r="G71" s="98">
        <f>IFERROR(((E71/F71)-1)*100,IF(E71+F71&lt;&gt;0,100,0))</f>
        <v>-8.681494181199545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2541</v>
      </c>
      <c r="C74" s="66">
        <v>3031</v>
      </c>
      <c r="D74" s="98">
        <f>IFERROR(((B74/C74)-1)*100,IF(B74+C74&lt;&gt;0,100,0))</f>
        <v>-16.166281755196309</v>
      </c>
      <c r="E74" s="66">
        <v>46932</v>
      </c>
      <c r="F74" s="66">
        <v>57466</v>
      </c>
      <c r="G74" s="98">
        <f>IFERROR(((E74/F74)-1)*100,IF(E74+F74&lt;&gt;0,100,0))</f>
        <v>-18.330839104862008</v>
      </c>
    </row>
    <row r="75" spans="1:7" s="16" customFormat="1" ht="12" x14ac:dyDescent="0.2">
      <c r="A75" s="79" t="s">
        <v>54</v>
      </c>
      <c r="B75" s="67">
        <v>405976322.03600001</v>
      </c>
      <c r="C75" s="66">
        <v>460759135</v>
      </c>
      <c r="D75" s="98">
        <f>IFERROR(((B75/C75)-1)*100,IF(B75+C75&lt;&gt;0,100,0))</f>
        <v>-11.889685695325392</v>
      </c>
      <c r="E75" s="66">
        <v>7148225838.0319996</v>
      </c>
      <c r="F75" s="66">
        <v>7959058416.2250004</v>
      </c>
      <c r="G75" s="98">
        <f>IFERROR(((E75/F75)-1)*100,IF(E75+F75&lt;&gt;0,100,0))</f>
        <v>-10.187544000683191</v>
      </c>
    </row>
    <row r="76" spans="1:7" s="16" customFormat="1" ht="12" x14ac:dyDescent="0.2">
      <c r="A76" s="79" t="s">
        <v>55</v>
      </c>
      <c r="B76" s="67">
        <v>382921120.04065001</v>
      </c>
      <c r="C76" s="66">
        <v>423293655.77701002</v>
      </c>
      <c r="D76" s="98">
        <f>IFERROR(((B76/C76)-1)*100,IF(B76+C76&lt;&gt;0,100,0))</f>
        <v>-9.5377134018819643</v>
      </c>
      <c r="E76" s="66">
        <v>6911372737.5814505</v>
      </c>
      <c r="F76" s="66">
        <v>7892810076.2129402</v>
      </c>
      <c r="G76" s="98">
        <f>IFERROR(((E76/F76)-1)*100,IF(E76+F76&lt;&gt;0,100,0))</f>
        <v>-12.434574367744</v>
      </c>
    </row>
    <row r="77" spans="1:7" s="16" customFormat="1" ht="12" x14ac:dyDescent="0.2">
      <c r="A77" s="79" t="s">
        <v>94</v>
      </c>
      <c r="B77" s="98">
        <f>IFERROR(B75/B74/1000,)</f>
        <v>159.77029596064543</v>
      </c>
      <c r="C77" s="98">
        <f>IFERROR(C75/C74/1000,)</f>
        <v>152.01555097327613</v>
      </c>
      <c r="D77" s="98">
        <f>IFERROR(((B77/C77)-1)*100,IF(B77+C77&lt;&gt;0,100,0))</f>
        <v>5.1012840053005881</v>
      </c>
      <c r="E77" s="98">
        <f>IFERROR(E75/E74/1000,)</f>
        <v>152.31027524997867</v>
      </c>
      <c r="F77" s="98">
        <f>IFERROR(F75/F74/1000,)</f>
        <v>138.50030307007623</v>
      </c>
      <c r="G77" s="98">
        <f>IFERROR(((E77/F77)-1)*100,IF(E77+F77&lt;&gt;0,100,0))</f>
        <v>9.9710772278347228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98</v>
      </c>
      <c r="C80" s="66">
        <v>218</v>
      </c>
      <c r="D80" s="98">
        <f>IFERROR(((B80/C80)-1)*100,IF(B80+C80&lt;&gt;0,100,0))</f>
        <v>-55.045871559633028</v>
      </c>
      <c r="E80" s="66">
        <v>3054</v>
      </c>
      <c r="F80" s="66">
        <v>4393</v>
      </c>
      <c r="G80" s="98">
        <f>IFERROR(((E80/F80)-1)*100,IF(E80+F80&lt;&gt;0,100,0))</f>
        <v>-30.480309583428177</v>
      </c>
    </row>
    <row r="81" spans="1:7" s="16" customFormat="1" ht="12" x14ac:dyDescent="0.2">
      <c r="A81" s="79" t="s">
        <v>54</v>
      </c>
      <c r="B81" s="67">
        <v>9004927.3619999997</v>
      </c>
      <c r="C81" s="66">
        <v>16971826.043000001</v>
      </c>
      <c r="D81" s="98">
        <f>IFERROR(((B81/C81)-1)*100,IF(B81+C81&lt;&gt;0,100,0))</f>
        <v>-46.941906314706394</v>
      </c>
      <c r="E81" s="66">
        <v>253538745.22299999</v>
      </c>
      <c r="F81" s="66">
        <v>365067264.09899998</v>
      </c>
      <c r="G81" s="98">
        <f>IFERROR(((E81/F81)-1)*100,IF(E81+F81&lt;&gt;0,100,0))</f>
        <v>-30.550128659510644</v>
      </c>
    </row>
    <row r="82" spans="1:7" s="16" customFormat="1" ht="12" x14ac:dyDescent="0.2">
      <c r="A82" s="79" t="s">
        <v>55</v>
      </c>
      <c r="B82" s="67">
        <v>2977449.1274000201</v>
      </c>
      <c r="C82" s="66">
        <v>2295191.2016301299</v>
      </c>
      <c r="D82" s="98">
        <f>IFERROR(((B82/C82)-1)*100,IF(B82+C82&lt;&gt;0,100,0))</f>
        <v>29.725537693126626</v>
      </c>
      <c r="E82" s="66">
        <v>77001150.358418003</v>
      </c>
      <c r="F82" s="66">
        <v>110145461.54915</v>
      </c>
      <c r="G82" s="98">
        <f>IFERROR(((E82/F82)-1)*100,IF(E82+F82&lt;&gt;0,100,0))</f>
        <v>-30.091399794935793</v>
      </c>
    </row>
    <row r="83" spans="1:7" s="32" customFormat="1" x14ac:dyDescent="0.2">
      <c r="A83" s="79" t="s">
        <v>94</v>
      </c>
      <c r="B83" s="98">
        <f>IFERROR(B81/B80/1000,)</f>
        <v>91.887013897959193</v>
      </c>
      <c r="C83" s="98">
        <f>IFERROR(C81/C80/1000,)</f>
        <v>77.852413041284407</v>
      </c>
      <c r="D83" s="98">
        <f>IFERROR(((B83/C83)-1)*100,IF(B83+C83&lt;&gt;0,100,0))</f>
        <v>18.027187993816419</v>
      </c>
      <c r="E83" s="98">
        <f>IFERROR(E81/E80/1000,)</f>
        <v>83.018580623117217</v>
      </c>
      <c r="F83" s="98">
        <f>IFERROR(F81/F80/1000,)</f>
        <v>83.10204054154336</v>
      </c>
      <c r="G83" s="98">
        <f>IFERROR(((E83/F83)-1)*100,IF(E83+F83&lt;&gt;0,100,0))</f>
        <v>-0.10043064873289653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6334</v>
      </c>
      <c r="C86" s="64">
        <f>C68+C74+C80</f>
        <v>11342</v>
      </c>
      <c r="D86" s="98">
        <f>IFERROR(((B86/C86)-1)*100,IF(B86+C86&lt;&gt;0,100,0))</f>
        <v>-44.154470111091513</v>
      </c>
      <c r="E86" s="64">
        <f>E68+E74+E80</f>
        <v>164789</v>
      </c>
      <c r="F86" s="64">
        <f>F68+F74+F80</f>
        <v>179813</v>
      </c>
      <c r="G86" s="98">
        <f>IFERROR(((E86/F86)-1)*100,IF(E86+F86&lt;&gt;0,100,0))</f>
        <v>-8.3553469437693586</v>
      </c>
    </row>
    <row r="87" spans="1:7" s="62" customFormat="1" ht="12" x14ac:dyDescent="0.2">
      <c r="A87" s="79" t="s">
        <v>54</v>
      </c>
      <c r="B87" s="64">
        <f t="shared" ref="B87:C87" si="1">B69+B75+B81</f>
        <v>557058598.80599999</v>
      </c>
      <c r="C87" s="64">
        <f t="shared" si="1"/>
        <v>758970631.42499995</v>
      </c>
      <c r="D87" s="98">
        <f>IFERROR(((B87/C87)-1)*100,IF(B87+C87&lt;&gt;0,100,0))</f>
        <v>-26.60340522529857</v>
      </c>
      <c r="E87" s="64">
        <f t="shared" ref="E87:F87" si="2">E69+E75+E81</f>
        <v>11049902307.768</v>
      </c>
      <c r="F87" s="64">
        <f t="shared" si="2"/>
        <v>12428735356.598</v>
      </c>
      <c r="G87" s="98">
        <f>IFERROR(((E87/F87)-1)*100,IF(E87+F87&lt;&gt;0,100,0))</f>
        <v>-11.093912689178175</v>
      </c>
    </row>
    <row r="88" spans="1:7" s="62" customFormat="1" ht="12" x14ac:dyDescent="0.2">
      <c r="A88" s="79" t="s">
        <v>55</v>
      </c>
      <c r="B88" s="64">
        <f t="shared" ref="B88:C88" si="3">B70+B76+B82</f>
        <v>531179723.14883006</v>
      </c>
      <c r="C88" s="64">
        <f t="shared" si="3"/>
        <v>679886549.80951011</v>
      </c>
      <c r="D88" s="98">
        <f>IFERROR(((B88/C88)-1)*100,IF(B88+C88&lt;&gt;0,100,0))</f>
        <v>-21.872300121593014</v>
      </c>
      <c r="E88" s="64">
        <f t="shared" ref="E88:F88" si="4">E70+E76+E82</f>
        <v>10570297409.880688</v>
      </c>
      <c r="F88" s="64">
        <f t="shared" si="4"/>
        <v>11958909300.487421</v>
      </c>
      <c r="G88" s="98">
        <f>IFERROR(((E88/F88)-1)*100,IF(E88+F88&lt;&gt;0,100,0))</f>
        <v>-11.611526232999658</v>
      </c>
    </row>
    <row r="89" spans="1:7" s="63" customFormat="1" x14ac:dyDescent="0.2">
      <c r="A89" s="79" t="s">
        <v>95</v>
      </c>
      <c r="B89" s="98">
        <f>IFERROR((B75/B87)*100,IF(B75+B87&lt;&gt;0,100,0))</f>
        <v>72.878566618695075</v>
      </c>
      <c r="C89" s="98">
        <f>IFERROR((C75/C87)*100,IF(C75+C87&lt;&gt;0,100,0))</f>
        <v>60.708427430835485</v>
      </c>
      <c r="D89" s="98">
        <f>IFERROR(((B89/C89)-1)*100,IF(B89+C89&lt;&gt;0,100,0))</f>
        <v>20.04686944283791</v>
      </c>
      <c r="E89" s="98">
        <f>IFERROR((E75/E87)*100,IF(E75+E87&lt;&gt;0,100,0))</f>
        <v>64.69039851154929</v>
      </c>
      <c r="F89" s="98">
        <f>IFERROR((F75/F87)*100,IF(F75+F87&lt;&gt;0,100,0))</f>
        <v>64.037556419606304</v>
      </c>
      <c r="G89" s="98">
        <f>IFERROR(((E89/F89)-1)*100,IF(E89+F89&lt;&gt;0,100,0))</f>
        <v>1.0194675256895103</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14496696.003</v>
      </c>
      <c r="C95" s="129">
        <v>35511464.138999999</v>
      </c>
      <c r="D95" s="65">
        <f>B95-C95</f>
        <v>-21014768.136</v>
      </c>
      <c r="E95" s="129">
        <v>425322557.07499999</v>
      </c>
      <c r="F95" s="129">
        <v>520961218.47600001</v>
      </c>
      <c r="G95" s="80">
        <f>E95-F95</f>
        <v>-95638661.401000023</v>
      </c>
    </row>
    <row r="96" spans="1:7" s="16" customFormat="1" ht="13.5" x14ac:dyDescent="0.2">
      <c r="A96" s="79" t="s">
        <v>88</v>
      </c>
      <c r="B96" s="66">
        <v>18389082.342999998</v>
      </c>
      <c r="C96" s="129">
        <v>49626226.232000001</v>
      </c>
      <c r="D96" s="65">
        <f>B96-C96</f>
        <v>-31237143.889000002</v>
      </c>
      <c r="E96" s="129">
        <v>466149736.04000002</v>
      </c>
      <c r="F96" s="129">
        <v>589130436.02999997</v>
      </c>
      <c r="G96" s="80">
        <f>E96-F96</f>
        <v>-122980699.98999995</v>
      </c>
    </row>
    <row r="97" spans="1:7" s="28" customFormat="1" ht="12" x14ac:dyDescent="0.2">
      <c r="A97" s="81" t="s">
        <v>16</v>
      </c>
      <c r="B97" s="65">
        <f>B95-B96</f>
        <v>-3892386.339999998</v>
      </c>
      <c r="C97" s="65">
        <f>C95-C96</f>
        <v>-14114762.093000002</v>
      </c>
      <c r="D97" s="82"/>
      <c r="E97" s="65">
        <f>E95-E96</f>
        <v>-40827178.965000033</v>
      </c>
      <c r="F97" s="82">
        <f>F95-F96</f>
        <v>-68169217.55399996</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759.88874998389895</v>
      </c>
      <c r="C104" s="130">
        <v>640.40312359078598</v>
      </c>
      <c r="D104" s="98">
        <f>IFERROR(((B104/C104)-1)*100,IF(B104+C104&lt;&gt;0,100,0))</f>
        <v>18.657876889036483</v>
      </c>
      <c r="E104" s="84"/>
      <c r="F104" s="131">
        <v>766.85864961308096</v>
      </c>
      <c r="G104" s="131">
        <v>759.88874998389895</v>
      </c>
    </row>
    <row r="105" spans="1:7" s="16" customFormat="1" ht="12" x14ac:dyDescent="0.2">
      <c r="A105" s="79" t="s">
        <v>50</v>
      </c>
      <c r="B105" s="131">
        <v>751.02833350925403</v>
      </c>
      <c r="C105" s="130">
        <v>632.69898464540302</v>
      </c>
      <c r="D105" s="98">
        <f>IFERROR(((B105/C105)-1)*100,IF(B105+C105&lt;&gt;0,100,0))</f>
        <v>18.702313696641838</v>
      </c>
      <c r="E105" s="84"/>
      <c r="F105" s="131">
        <v>757.84693870458602</v>
      </c>
      <c r="G105" s="131">
        <v>751.02833350925403</v>
      </c>
    </row>
    <row r="106" spans="1:7" s="16" customFormat="1" ht="12" x14ac:dyDescent="0.2">
      <c r="A106" s="79" t="s">
        <v>51</v>
      </c>
      <c r="B106" s="131">
        <v>795.23199823008599</v>
      </c>
      <c r="C106" s="130">
        <v>671.81191997853898</v>
      </c>
      <c r="D106" s="98">
        <f>IFERROR(((B106/C106)-1)*100,IF(B106+C106&lt;&gt;0,100,0))</f>
        <v>18.371224829635313</v>
      </c>
      <c r="E106" s="84"/>
      <c r="F106" s="131">
        <v>803.099961074215</v>
      </c>
      <c r="G106" s="131">
        <v>795.23199823008599</v>
      </c>
    </row>
    <row r="107" spans="1:7" s="28" customFormat="1" ht="12" x14ac:dyDescent="0.2">
      <c r="A107" s="81" t="s">
        <v>52</v>
      </c>
      <c r="B107" s="85"/>
      <c r="C107" s="84"/>
      <c r="D107" s="86"/>
      <c r="E107" s="84"/>
      <c r="F107" s="71"/>
      <c r="G107" s="71"/>
    </row>
    <row r="108" spans="1:7" s="16" customFormat="1" ht="12" x14ac:dyDescent="0.2">
      <c r="A108" s="79" t="s">
        <v>56</v>
      </c>
      <c r="B108" s="131">
        <v>597.64491101146496</v>
      </c>
      <c r="C108" s="130">
        <v>549.79936205917295</v>
      </c>
      <c r="D108" s="98">
        <f>IFERROR(((B108/C108)-1)*100,IF(B108+C108&lt;&gt;0,100,0))</f>
        <v>8.7023653088819977</v>
      </c>
      <c r="E108" s="84"/>
      <c r="F108" s="131">
        <v>597.64491101146496</v>
      </c>
      <c r="G108" s="131">
        <v>597.25965097604796</v>
      </c>
    </row>
    <row r="109" spans="1:7" s="16" customFormat="1" ht="12" x14ac:dyDescent="0.2">
      <c r="A109" s="79" t="s">
        <v>57</v>
      </c>
      <c r="B109" s="131">
        <v>781.91375315959999</v>
      </c>
      <c r="C109" s="130">
        <v>665.74151657527898</v>
      </c>
      <c r="D109" s="98">
        <f>IFERROR(((B109/C109)-1)*100,IF(B109+C109&lt;&gt;0,100,0))</f>
        <v>17.450051362567343</v>
      </c>
      <c r="E109" s="84"/>
      <c r="F109" s="131">
        <v>785.86438893361196</v>
      </c>
      <c r="G109" s="131">
        <v>781.91375315959999</v>
      </c>
    </row>
    <row r="110" spans="1:7" s="16" customFormat="1" ht="12" x14ac:dyDescent="0.2">
      <c r="A110" s="79" t="s">
        <v>59</v>
      </c>
      <c r="B110" s="131">
        <v>865.92389438609302</v>
      </c>
      <c r="C110" s="130">
        <v>712.40756447539604</v>
      </c>
      <c r="D110" s="98">
        <f>IFERROR(((B110/C110)-1)*100,IF(B110+C110&lt;&gt;0,100,0))</f>
        <v>21.548947199029755</v>
      </c>
      <c r="E110" s="84"/>
      <c r="F110" s="131">
        <v>873.11199395161998</v>
      </c>
      <c r="G110" s="131">
        <v>865.92389438609302</v>
      </c>
    </row>
    <row r="111" spans="1:7" s="16" customFormat="1" ht="12" x14ac:dyDescent="0.2">
      <c r="A111" s="79" t="s">
        <v>58</v>
      </c>
      <c r="B111" s="131">
        <v>790.38602945967398</v>
      </c>
      <c r="C111" s="130">
        <v>658.48986313352304</v>
      </c>
      <c r="D111" s="98">
        <f>IFERROR(((B111/C111)-1)*100,IF(B111+C111&lt;&gt;0,100,0))</f>
        <v>20.030098215711799</v>
      </c>
      <c r="E111" s="84"/>
      <c r="F111" s="131">
        <v>800.65864075452998</v>
      </c>
      <c r="G111" s="131">
        <v>790.38602945967398</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11</v>
      </c>
      <c r="F119" s="78">
        <v>0</v>
      </c>
      <c r="G119" s="98">
        <f>IFERROR(((E119/F119)-1)*100,IF(E119+F119&lt;&gt;0,100,0))</f>
        <v>100</v>
      </c>
    </row>
    <row r="120" spans="1:7" s="16" customFormat="1" ht="12" x14ac:dyDescent="0.2">
      <c r="A120" s="79" t="s">
        <v>72</v>
      </c>
      <c r="B120" s="67">
        <v>398</v>
      </c>
      <c r="C120" s="66">
        <v>417</v>
      </c>
      <c r="D120" s="98">
        <f>IFERROR(((B120/C120)-1)*100,IF(B120+C120&lt;&gt;0,100,0))</f>
        <v>-4.5563549160671517</v>
      </c>
      <c r="E120" s="66">
        <v>4241</v>
      </c>
      <c r="F120" s="66">
        <v>5567</v>
      </c>
      <c r="G120" s="98">
        <f>IFERROR(((E120/F120)-1)*100,IF(E120+F120&lt;&gt;0,100,0))</f>
        <v>-23.818932998024067</v>
      </c>
    </row>
    <row r="121" spans="1:7" s="16" customFormat="1" ht="12" x14ac:dyDescent="0.2">
      <c r="A121" s="79" t="s">
        <v>74</v>
      </c>
      <c r="B121" s="67">
        <v>18</v>
      </c>
      <c r="C121" s="66">
        <v>18</v>
      </c>
      <c r="D121" s="98">
        <f>IFERROR(((B121/C121)-1)*100,IF(B121+C121&lt;&gt;0,100,0))</f>
        <v>0</v>
      </c>
      <c r="E121" s="66">
        <v>179</v>
      </c>
      <c r="F121" s="66">
        <v>144</v>
      </c>
      <c r="G121" s="98">
        <f>IFERROR(((E121/F121)-1)*100,IF(E121+F121&lt;&gt;0,100,0))</f>
        <v>24.305555555555557</v>
      </c>
    </row>
    <row r="122" spans="1:7" s="28" customFormat="1" ht="12" x14ac:dyDescent="0.2">
      <c r="A122" s="81" t="s">
        <v>34</v>
      </c>
      <c r="B122" s="82">
        <f>SUM(B119:B121)</f>
        <v>416</v>
      </c>
      <c r="C122" s="82">
        <f>SUM(C119:C121)</f>
        <v>435</v>
      </c>
      <c r="D122" s="98">
        <f>IFERROR(((B122/C122)-1)*100,IF(B122+C122&lt;&gt;0,100,0))</f>
        <v>-4.3678160919540243</v>
      </c>
      <c r="E122" s="82">
        <f>SUM(E119:E121)</f>
        <v>4431</v>
      </c>
      <c r="F122" s="82">
        <f>SUM(F119:F121)</f>
        <v>5711</v>
      </c>
      <c r="G122" s="98">
        <f>IFERROR(((E122/F122)-1)*100,IF(E122+F122&lt;&gt;0,100,0))</f>
        <v>-22.412887410260897</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33</v>
      </c>
      <c r="C125" s="66">
        <v>47</v>
      </c>
      <c r="D125" s="98">
        <f>IFERROR(((B125/C125)-1)*100,IF(B125+C125&lt;&gt;0,100,0))</f>
        <v>-29.787234042553191</v>
      </c>
      <c r="E125" s="66">
        <v>432</v>
      </c>
      <c r="F125" s="66">
        <v>618</v>
      </c>
      <c r="G125" s="98">
        <f>IFERROR(((E125/F125)-1)*100,IF(E125+F125&lt;&gt;0,100,0))</f>
        <v>-30.097087378640776</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33</v>
      </c>
      <c r="C127" s="82">
        <f>SUM(C125:C126)</f>
        <v>47</v>
      </c>
      <c r="D127" s="98">
        <f>IFERROR(((B127/C127)-1)*100,IF(B127+C127&lt;&gt;0,100,0))</f>
        <v>-29.787234042553191</v>
      </c>
      <c r="E127" s="82">
        <f>SUM(E125:E126)</f>
        <v>432</v>
      </c>
      <c r="F127" s="82">
        <f>SUM(F125:F126)</f>
        <v>618</v>
      </c>
      <c r="G127" s="98">
        <f>IFERROR(((E127/F127)-1)*100,IF(E127+F127&lt;&gt;0,100,0))</f>
        <v>-30.097087378640776</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80871</v>
      </c>
      <c r="F130" s="78">
        <v>0</v>
      </c>
      <c r="G130" s="98">
        <f>IFERROR(((E130/F130)-1)*100,IF(E130+F130&lt;&gt;0,100,0))</f>
        <v>100</v>
      </c>
    </row>
    <row r="131" spans="1:7" s="16" customFormat="1" ht="12" x14ac:dyDescent="0.2">
      <c r="A131" s="79" t="s">
        <v>72</v>
      </c>
      <c r="B131" s="67">
        <v>607183</v>
      </c>
      <c r="C131" s="66">
        <v>433402</v>
      </c>
      <c r="D131" s="98">
        <f>IFERROR(((B131/C131)-1)*100,IF(B131+C131&lt;&gt;0,100,0))</f>
        <v>40.096953867310248</v>
      </c>
      <c r="E131" s="66">
        <v>4833637</v>
      </c>
      <c r="F131" s="66">
        <v>4944304</v>
      </c>
      <c r="G131" s="98">
        <f>IFERROR(((E131/F131)-1)*100,IF(E131+F131&lt;&gt;0,100,0))</f>
        <v>-2.2382725657645652</v>
      </c>
    </row>
    <row r="132" spans="1:7" s="16" customFormat="1" ht="12" x14ac:dyDescent="0.2">
      <c r="A132" s="79" t="s">
        <v>74</v>
      </c>
      <c r="B132" s="67">
        <v>414</v>
      </c>
      <c r="C132" s="66">
        <v>2268</v>
      </c>
      <c r="D132" s="98">
        <f>IFERROR(((B132/C132)-1)*100,IF(B132+C132&lt;&gt;0,100,0))</f>
        <v>-81.746031746031747</v>
      </c>
      <c r="E132" s="66">
        <v>8838</v>
      </c>
      <c r="F132" s="66">
        <v>9830</v>
      </c>
      <c r="G132" s="98">
        <f>IFERROR(((E132/F132)-1)*100,IF(E132+F132&lt;&gt;0,100,0))</f>
        <v>-10.091556459816886</v>
      </c>
    </row>
    <row r="133" spans="1:7" s="16" customFormat="1" ht="12" x14ac:dyDescent="0.2">
      <c r="A133" s="81" t="s">
        <v>34</v>
      </c>
      <c r="B133" s="82">
        <f>SUM(B130:B132)</f>
        <v>607597</v>
      </c>
      <c r="C133" s="82">
        <f>SUM(C130:C132)</f>
        <v>435670</v>
      </c>
      <c r="D133" s="98">
        <f>IFERROR(((B133/C133)-1)*100,IF(B133+C133&lt;&gt;0,100,0))</f>
        <v>39.462666697270876</v>
      </c>
      <c r="E133" s="82">
        <f>SUM(E130:E132)</f>
        <v>4923346</v>
      </c>
      <c r="F133" s="82">
        <f>SUM(F130:F132)</f>
        <v>4954134</v>
      </c>
      <c r="G133" s="98">
        <f>IFERROR(((E133/F133)-1)*100,IF(E133+F133&lt;&gt;0,100,0))</f>
        <v>-0.62146078406437599</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6795</v>
      </c>
      <c r="C136" s="66">
        <v>429</v>
      </c>
      <c r="D136" s="98">
        <f>IFERROR(((B136/C136)-1)*100,)</f>
        <v>1483.9160839160838</v>
      </c>
      <c r="E136" s="66">
        <v>163733</v>
      </c>
      <c r="F136" s="66">
        <v>338832</v>
      </c>
      <c r="G136" s="98">
        <f>IFERROR(((E136/F136)-1)*100,)</f>
        <v>-51.677232374746183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6795</v>
      </c>
      <c r="C138" s="82">
        <f>SUM(C136:C137)</f>
        <v>429</v>
      </c>
      <c r="D138" s="98">
        <f>IFERROR(((B138/C138)-1)*100,)</f>
        <v>1483.9160839160838</v>
      </c>
      <c r="E138" s="82">
        <f>SUM(E136:E137)</f>
        <v>163733</v>
      </c>
      <c r="F138" s="82">
        <f>SUM(F136:F137)</f>
        <v>338832</v>
      </c>
      <c r="G138" s="98">
        <f>IFERROR(((E138/F138)-1)*100,)</f>
        <v>-51.677232374746183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1932016.6625000001</v>
      </c>
      <c r="F141" s="78">
        <v>0</v>
      </c>
      <c r="G141" s="98">
        <f>IFERROR(((E141/F141)-1)*100,IF(E141+F141&lt;&gt;0,100,0))</f>
        <v>100</v>
      </c>
    </row>
    <row r="142" spans="1:7" s="32" customFormat="1" x14ac:dyDescent="0.2">
      <c r="A142" s="79" t="s">
        <v>72</v>
      </c>
      <c r="B142" s="67">
        <v>55348333.397610001</v>
      </c>
      <c r="C142" s="66">
        <v>42073993.297190003</v>
      </c>
      <c r="D142" s="98">
        <f>IFERROR(((B142/C142)-1)*100,IF(B142+C142&lt;&gt;0,100,0))</f>
        <v>31.549988627550963</v>
      </c>
      <c r="E142" s="66">
        <v>454286857.22447002</v>
      </c>
      <c r="F142" s="66">
        <v>463823327.25885999</v>
      </c>
      <c r="G142" s="98">
        <f>IFERROR(((E142/F142)-1)*100,IF(E142+F142&lt;&gt;0,100,0))</f>
        <v>-2.0560565788593221</v>
      </c>
    </row>
    <row r="143" spans="1:7" s="32" customFormat="1" x14ac:dyDescent="0.2">
      <c r="A143" s="79" t="s">
        <v>74</v>
      </c>
      <c r="B143" s="67">
        <v>2243013.2599999998</v>
      </c>
      <c r="C143" s="66">
        <v>15001987</v>
      </c>
      <c r="D143" s="98">
        <f>IFERROR(((B143/C143)-1)*100,IF(B143+C143&lt;&gt;0,100,0))</f>
        <v>-85.048558834239756</v>
      </c>
      <c r="E143" s="66">
        <v>47986543.159999996</v>
      </c>
      <c r="F143" s="66">
        <v>53035291.630000003</v>
      </c>
      <c r="G143" s="98">
        <f>IFERROR(((E143/F143)-1)*100,IF(E143+F143&lt;&gt;0,100,0))</f>
        <v>-9.5196015989174381</v>
      </c>
    </row>
    <row r="144" spans="1:7" s="16" customFormat="1" ht="12" x14ac:dyDescent="0.2">
      <c r="A144" s="81" t="s">
        <v>34</v>
      </c>
      <c r="B144" s="82">
        <f>SUM(B141:B143)</f>
        <v>57591346.657609999</v>
      </c>
      <c r="C144" s="82">
        <f>SUM(C141:C143)</f>
        <v>57075980.297190003</v>
      </c>
      <c r="D144" s="98">
        <f>IFERROR(((B144/C144)-1)*100,IF(B144+C144&lt;&gt;0,100,0))</f>
        <v>0.90294789110327844</v>
      </c>
      <c r="E144" s="82">
        <f>SUM(E141:E143)</f>
        <v>504205417.04697001</v>
      </c>
      <c r="F144" s="82">
        <f>SUM(F141:F143)</f>
        <v>516858618.88885999</v>
      </c>
      <c r="G144" s="98">
        <f>IFERROR(((E144/F144)-1)*100,IF(E144+F144&lt;&gt;0,100,0))</f>
        <v>-2.4480972899497688</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18782.500370000002</v>
      </c>
      <c r="C147" s="66">
        <v>706.74513999999999</v>
      </c>
      <c r="D147" s="98">
        <f>IFERROR(((B147/C147)-1)*100,IF(B147+C147&lt;&gt;0,100,0))</f>
        <v>2557.6058761436975</v>
      </c>
      <c r="E147" s="66">
        <v>353091.60515999998</v>
      </c>
      <c r="F147" s="66">
        <v>543236.41021</v>
      </c>
      <c r="G147" s="98">
        <f>IFERROR(((E147/F147)-1)*100,IF(E147+F147&lt;&gt;0,100,0))</f>
        <v>-35.002220299720953</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18782.500370000002</v>
      </c>
      <c r="C149" s="82">
        <f>SUM(C147:C148)</f>
        <v>706.74513999999999</v>
      </c>
      <c r="D149" s="98">
        <f>IFERROR(((B149/C149)-1)*100,IF(B149+C149&lt;&gt;0,100,0))</f>
        <v>2557.6058761436975</v>
      </c>
      <c r="E149" s="82">
        <f>SUM(E147:E148)</f>
        <v>353091.60515999998</v>
      </c>
      <c r="F149" s="82">
        <f>SUM(F147:F148)</f>
        <v>543236.41021</v>
      </c>
      <c r="G149" s="98">
        <f>IFERROR(((E149/F149)-1)*100,IF(E149+F149&lt;&gt;0,100,0))</f>
        <v>-35.002220299720953</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1493709</v>
      </c>
      <c r="C153" s="66">
        <v>1330430</v>
      </c>
      <c r="D153" s="98">
        <f>IFERROR(((B153/C153)-1)*100,IF(B153+C153&lt;&gt;0,100,0))</f>
        <v>12.272648692527977</v>
      </c>
      <c r="E153" s="78"/>
      <c r="F153" s="78"/>
      <c r="G153" s="65"/>
    </row>
    <row r="154" spans="1:7" s="16" customFormat="1" ht="12" x14ac:dyDescent="0.2">
      <c r="A154" s="79" t="s">
        <v>74</v>
      </c>
      <c r="B154" s="67">
        <v>2273</v>
      </c>
      <c r="C154" s="66">
        <v>2265</v>
      </c>
      <c r="D154" s="98">
        <f>IFERROR(((B154/C154)-1)*100,IF(B154+C154&lt;&gt;0,100,0))</f>
        <v>0.35320088300221375</v>
      </c>
      <c r="E154" s="78"/>
      <c r="F154" s="78"/>
      <c r="G154" s="65"/>
    </row>
    <row r="155" spans="1:7" s="28" customFormat="1" ht="12" x14ac:dyDescent="0.2">
      <c r="A155" s="81" t="s">
        <v>34</v>
      </c>
      <c r="B155" s="82">
        <f>SUM(B152:B154)</f>
        <v>1526453</v>
      </c>
      <c r="C155" s="82">
        <f>SUM(C152:C154)</f>
        <v>1332695</v>
      </c>
      <c r="D155" s="98">
        <f>IFERROR(((B155/C155)-1)*100,IF(B155+C155&lt;&gt;0,100,0))</f>
        <v>14.53881045550558</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175805</v>
      </c>
      <c r="C158" s="66">
        <v>430167</v>
      </c>
      <c r="D158" s="98">
        <f>IFERROR(((B158/C158)-1)*100,IF(B158+C158&lt;&gt;0,100,0))</f>
        <v>-59.130988662542691</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175805</v>
      </c>
      <c r="C160" s="82">
        <f>SUM(C158:C159)</f>
        <v>430167</v>
      </c>
      <c r="D160" s="98">
        <f>IFERROR(((B160/C160)-1)*100,IF(B160+C160&lt;&gt;0,100,0))</f>
        <v>-59.130988662542691</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7256</v>
      </c>
      <c r="C168" s="113">
        <v>9140</v>
      </c>
      <c r="D168" s="111">
        <f>IFERROR(((B168/C168)-1)*100,IF(B168+C168&lt;&gt;0,100,0))</f>
        <v>-20.612691466083156</v>
      </c>
      <c r="E168" s="113">
        <v>145615</v>
      </c>
      <c r="F168" s="113">
        <v>170201</v>
      </c>
      <c r="G168" s="111">
        <f>IFERROR(((E168/F168)-1)*100,IF(E168+F168&lt;&gt;0,100,0))</f>
        <v>-14.445273529532731</v>
      </c>
    </row>
    <row r="169" spans="1:7" x14ac:dyDescent="0.2">
      <c r="A169" s="101" t="s">
        <v>32</v>
      </c>
      <c r="B169" s="112">
        <v>55076</v>
      </c>
      <c r="C169" s="113">
        <v>78166</v>
      </c>
      <c r="D169" s="111">
        <f t="shared" ref="D169:D171" si="5">IFERROR(((B169/C169)-1)*100,IF(B169+C169&lt;&gt;0,100,0))</f>
        <v>-29.539697566716981</v>
      </c>
      <c r="E169" s="113">
        <v>974631</v>
      </c>
      <c r="F169" s="113">
        <v>973386</v>
      </c>
      <c r="G169" s="111">
        <f>IFERROR(((E169/F169)-1)*100,IF(E169+F169&lt;&gt;0,100,0))</f>
        <v>0.12790403806917094</v>
      </c>
    </row>
    <row r="170" spans="1:7" x14ac:dyDescent="0.2">
      <c r="A170" s="101" t="s">
        <v>92</v>
      </c>
      <c r="B170" s="112">
        <v>18454193</v>
      </c>
      <c r="C170" s="113">
        <v>22160921</v>
      </c>
      <c r="D170" s="111">
        <f t="shared" si="5"/>
        <v>-16.726416740531679</v>
      </c>
      <c r="E170" s="113">
        <v>313177931</v>
      </c>
      <c r="F170" s="113">
        <v>253256062</v>
      </c>
      <c r="G170" s="111">
        <f>IFERROR(((E170/F170)-1)*100,IF(E170+F170&lt;&gt;0,100,0))</f>
        <v>23.660586256766479</v>
      </c>
    </row>
    <row r="171" spans="1:7" x14ac:dyDescent="0.2">
      <c r="A171" s="101" t="s">
        <v>93</v>
      </c>
      <c r="B171" s="112">
        <v>115023</v>
      </c>
      <c r="C171" s="113">
        <v>134946</v>
      </c>
      <c r="D171" s="111">
        <f t="shared" si="5"/>
        <v>-14.763683251078207</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314</v>
      </c>
      <c r="C174" s="113">
        <v>510</v>
      </c>
      <c r="D174" s="111">
        <f t="shared" ref="D174:D177" si="6">IFERROR(((B174/C174)-1)*100,IF(B174+C174&lt;&gt;0,100,0))</f>
        <v>-38.431372549019606</v>
      </c>
      <c r="E174" s="113">
        <v>6249</v>
      </c>
      <c r="F174" s="113">
        <v>7999</v>
      </c>
      <c r="G174" s="111">
        <f t="shared" ref="G174" si="7">IFERROR(((E174/F174)-1)*100,IF(E174+F174&lt;&gt;0,100,0))</f>
        <v>-21.877734716839605</v>
      </c>
    </row>
    <row r="175" spans="1:7" x14ac:dyDescent="0.2">
      <c r="A175" s="101" t="s">
        <v>32</v>
      </c>
      <c r="B175" s="112">
        <v>5130</v>
      </c>
      <c r="C175" s="113">
        <v>4785</v>
      </c>
      <c r="D175" s="111">
        <f t="shared" si="6"/>
        <v>7.2100313479623868</v>
      </c>
      <c r="E175" s="113">
        <v>81088</v>
      </c>
      <c r="F175" s="113">
        <v>85998</v>
      </c>
      <c r="G175" s="111">
        <f t="shared" ref="G175" si="8">IFERROR(((E175/F175)-1)*100,IF(E175+F175&lt;&gt;0,100,0))</f>
        <v>-5.709435103141935</v>
      </c>
    </row>
    <row r="176" spans="1:7" x14ac:dyDescent="0.2">
      <c r="A176" s="101" t="s">
        <v>92</v>
      </c>
      <c r="B176" s="112">
        <v>58750</v>
      </c>
      <c r="C176" s="113">
        <v>39826</v>
      </c>
      <c r="D176" s="111">
        <f t="shared" si="6"/>
        <v>47.516697634711001</v>
      </c>
      <c r="E176" s="113">
        <v>1347227</v>
      </c>
      <c r="F176" s="113">
        <v>723573</v>
      </c>
      <c r="G176" s="111">
        <f t="shared" ref="G176" si="9">IFERROR(((E176/F176)-1)*100,IF(E176+F176&lt;&gt;0,100,0))</f>
        <v>86.190888825315497</v>
      </c>
    </row>
    <row r="177" spans="1:7" x14ac:dyDescent="0.2">
      <c r="A177" s="101" t="s">
        <v>93</v>
      </c>
      <c r="B177" s="112">
        <v>44126</v>
      </c>
      <c r="C177" s="113">
        <v>38699</v>
      </c>
      <c r="D177" s="111">
        <f t="shared" si="6"/>
        <v>14.023618181348363</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2021-05-03T06:21:04Z</dcterms:modified>
</cp:coreProperties>
</file>