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06FD76B9-F809-4A54-94AF-F5E1802D71C3}" xr6:coauthVersionLast="47" xr6:coauthVersionMax="47" xr10:uidLastSave="{00000000-0000-0000-0000-000000000000}"/>
  <bookViews>
    <workbookView xWindow="480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<sst xmlns="http://schemas.openxmlformats.org/spreadsheetml/2006/main" count="270" uniqueCount="102">
  <si>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</si>
  <si>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</si>
  <si>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</si>
  <si>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</si>
  <si>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</si>
  <si>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</si>
  <si>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</si>
  <si>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</si>
  <si>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</si>
  <si>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</si>
  <si>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</si>
  <si>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</si>
  <si>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</si>
  <si>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</si>
  <si>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</si>
  <si>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</si>
  <si>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</si>
  <si>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</si>
  <si>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</si>
  <si>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</si>
  <si>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</si>
  <si>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</si>
  <si>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</si>
  <si>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</si>
  <si>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</si>
  <si>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</si>
  <si>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</si>
  <si>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</si>
  <si>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</si>
  <si>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</si>
  <si>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</si>
  <si>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</si>
  <si>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</si>
  <si>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</si>
  <si>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</si>
  <si>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</si>
  <si>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</si>
  <si>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</si>
  <si>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</si>
  <si>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</si>
  <si>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</si>
  <si>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</si>
  <si>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</si>
  <si>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</si>
  <si>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</si>
  <si>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</si>
  <si>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</si>
  <si>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</si>
  <si>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</si>
  <si>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</si>
  <si>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</si>
  <si>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</si>
  <si>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</si>
  <si>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</si>
  <si>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</si>
  <si>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</si>
  <si>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</si>
  <si>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</si>
  <si>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</si>
  <si>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</si>
  <si>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</si>
  <si>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</si>
  <si>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</si>
  <si>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</si>
  <si>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</si>
  <si>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</si>
  <si>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</si>
  <si>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</si>
  <si>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</si>
  <si>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</si>
  <si>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</si>
  <si>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</si>
  <si>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</si>
  <si>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</si>
  <si>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</si>
  <si>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</si>
  <si>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</si>
  <si>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</si>
  <si>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</si>
  <si>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</si>
  <si>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</si>
  <si>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</si>
  <si>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</si>
  <si>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</si>
  <si>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</si>
  <si>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</si>
  <si>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</si>
  <si>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</si>
  <si>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</si>
  <si>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</si>
  <si>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</si>
  <si>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</si>
  <si>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</si>
  <si>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</si>
  <si>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</si>
  <si>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</si>
  <si>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</si>
  <si>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</si>
  <si>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</si>
  <si>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18 August 2023</t>
  </si>
  <si>
    <t>18.08.2023</t>
  </si>
  <si>
    <t>19.08.2022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</si>
</sst>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1726912</v>
      </c>
      <c r="C11" s="67">
        <v>1335144</v>
      </c>
      <c r="D11" s="98">
        <f>IFERROR(((B11/C11)-1)*100,IF(B11+C11&lt;&gt;0,100,0))</f>
        <v>29.342752542047901</v>
      </c>
      <c r="E11" s="67">
        <v>50056446</v>
      </c>
      <c r="F11" s="67">
        <v>52182770</v>
      </c>
      <c r="G11" s="98">
        <f>IFERROR(((E11/F11)-1)*100,IF(E11+F11&lt;&gt;0,100,0))</f>
        <v>-4.0747626084241979</v>
      </c>
    </row>
    <row r="12" spans="1:7" s="16" customFormat="1" ht="12" x14ac:dyDescent="0.2">
      <c r="A12" s="64" t="s">
        <v>9</v>
      </c>
      <c r="B12" s="67">
        <v>1387777.173</v>
      </c>
      <c r="C12" s="67">
        <v>1582190.132</v>
      </c>
      <c r="D12" s="98">
        <f>IFERROR(((B12/C12)-1)*100,IF(B12+C12&lt;&gt;0,100,0))</f>
        <v>-12.287585105479604</v>
      </c>
      <c r="E12" s="67">
        <v>48728180.721000001</v>
      </c>
      <c r="F12" s="67">
        <v>52053126.667999998</v>
      </c>
      <c r="G12" s="98">
        <f>IFERROR(((E12/F12)-1)*100,IF(E12+F12&lt;&gt;0,100,0))</f>
        <v>-6.3876008221500964</v>
      </c>
    </row>
    <row r="13" spans="1:7" s="16" customFormat="1" ht="12" x14ac:dyDescent="0.2">
      <c r="A13" s="64" t="s">
        <v>10</v>
      </c>
      <c r="B13" s="67">
        <v>102577446.429335</v>
      </c>
      <c r="C13" s="67">
        <v>99077066.613740399</v>
      </c>
      <c r="D13" s="98">
        <f>IFERROR(((B13/C13)-1)*100,IF(B13+C13&lt;&gt;0,100,0))</f>
        <v>3.5329869315177564</v>
      </c>
      <c r="E13" s="67">
        <v>3558618915.1694498</v>
      </c>
      <c r="F13" s="67">
        <v>3829991504.1374798</v>
      </c>
      <c r="G13" s="98">
        <f>IFERROR(((E13/F13)-1)*100,IF(E13+F13&lt;&gt;0,100,0))</f>
        <v>-7.0854619044159906</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343</v>
      </c>
      <c r="C16" s="67">
        <v>435</v>
      </c>
      <c r="D16" s="98">
        <f>IFERROR(((B16/C16)-1)*100,IF(B16+C16&lt;&gt;0,100,0))</f>
        <v>-21.149425287356326</v>
      </c>
      <c r="E16" s="67">
        <v>12246</v>
      </c>
      <c r="F16" s="67">
        <v>13080</v>
      </c>
      <c r="G16" s="98">
        <f>IFERROR(((E16/F16)-1)*100,IF(E16+F16&lt;&gt;0,100,0))</f>
        <v>-6.3761467889908214</v>
      </c>
    </row>
    <row r="17" spans="1:7" s="16" customFormat="1" ht="12" x14ac:dyDescent="0.2">
      <c r="A17" s="64" t="s">
        <v>9</v>
      </c>
      <c r="B17" s="67">
        <v>95356.849000000002</v>
      </c>
      <c r="C17" s="67">
        <v>221267.17</v>
      </c>
      <c r="D17" s="98">
        <f>IFERROR(((B17/C17)-1)*100,IF(B17+C17&lt;&gt;0,100,0))</f>
        <v>-56.904203637620533</v>
      </c>
      <c r="E17" s="67">
        <v>5485416.7879999997</v>
      </c>
      <c r="F17" s="67">
        <v>5399988.449</v>
      </c>
      <c r="G17" s="98">
        <f>IFERROR(((E17/F17)-1)*100,IF(E17+F17&lt;&gt;0,100,0))</f>
        <v>1.5820096618136326</v>
      </c>
    </row>
    <row r="18" spans="1:7" s="16" customFormat="1" ht="12" x14ac:dyDescent="0.2">
      <c r="A18" s="64" t="s">
        <v>10</v>
      </c>
      <c r="B18" s="67">
        <v>9165606.85671537</v>
      </c>
      <c r="C18" s="67">
        <v>12414056.348530401</v>
      </c>
      <c r="D18" s="98">
        <f>IFERROR(((B18/C18)-1)*100,IF(B18+C18&lt;&gt;0,100,0))</f>
        <v>-26.167510446330368</v>
      </c>
      <c r="E18" s="67">
        <v>314601311.15840697</v>
      </c>
      <c r="F18" s="67">
        <v>366059279.21836001</v>
      </c>
      <c r="G18" s="98">
        <f>IFERROR(((E18/F18)-1)*100,IF(E18+F18&lt;&gt;0,100,0))</f>
        <v>-14.0572773267298</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12889506.108519999</v>
      </c>
      <c r="C24" s="66">
        <v>12604588.34684</v>
      </c>
      <c r="D24" s="65">
        <f>B24-C24</f>
        <v>284917.76167999953</v>
      </c>
      <c r="E24" s="67">
        <v>495463712.91008002</v>
      </c>
      <c r="F24" s="67">
        <v>613170375.75121999</v>
      </c>
      <c r="G24" s="65">
        <f>E24-F24</f>
        <v>-117706662.84113997</v>
      </c>
    </row>
    <row r="25" spans="1:7" s="16" customFormat="1" ht="12" x14ac:dyDescent="0.2">
      <c r="A25" s="68" t="s">
        <v>15</v>
      </c>
      <c r="B25" s="66">
        <v>14325638.2552</v>
      </c>
      <c r="C25" s="66">
        <v>11862873.124779999</v>
      </c>
      <c r="D25" s="65">
        <f>B25-C25</f>
        <v>2462765.1304200012</v>
      </c>
      <c r="E25" s="67">
        <v>567386491.92165005</v>
      </c>
      <c r="F25" s="67">
        <v>658580031.28055</v>
      </c>
      <c r="G25" s="65">
        <f>E25-F25</f>
        <v>-91193539.358899951</v>
      </c>
    </row>
    <row r="26" spans="1:7" s="28" customFormat="1" ht="12" x14ac:dyDescent="0.2">
      <c r="A26" s="69" t="s">
        <v>16</v>
      </c>
      <c r="B26" s="70">
        <f>B24-B25</f>
        <v>-1436132.1466800012</v>
      </c>
      <c r="C26" s="70">
        <f>C24-C25</f>
        <v>741715.22206000052</v>
      </c>
      <c r="D26" s="70"/>
      <c r="E26" s="70">
        <f>E24-E25</f>
        <v>-71922779.011570036</v>
      </c>
      <c r="F26" s="70">
        <f>F24-F25</f>
        <v>-45409655.529330015</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73080.867281810002</v>
      </c>
      <c r="C33" s="132">
        <v>69719.427941820002</v>
      </c>
      <c r="D33" s="98">
        <f t="shared" ref="D33:D42" si="0">IFERROR(((B33/C33)-1)*100,IF(B33+C33&lt;&gt;0,100,0))</f>
        <v>4.8213811260687356</v>
      </c>
      <c r="E33" s="64"/>
      <c r="F33" s="132">
        <v>77012.509999999995</v>
      </c>
      <c r="G33" s="132">
        <v>72890.820000000007</v>
      </c>
    </row>
    <row r="34" spans="1:7" s="16" customFormat="1" ht="12" x14ac:dyDescent="0.2">
      <c r="A34" s="64" t="s">
        <v>23</v>
      </c>
      <c r="B34" s="132">
        <v>74071.197150020002</v>
      </c>
      <c r="C34" s="132">
        <v>78003.417301409994</v>
      </c>
      <c r="D34" s="98">
        <f t="shared" si="0"/>
        <v>-5.0410870285280573</v>
      </c>
      <c r="E34" s="64"/>
      <c r="F34" s="132">
        <v>77932.179999999993</v>
      </c>
      <c r="G34" s="132">
        <v>73852.97</v>
      </c>
    </row>
    <row r="35" spans="1:7" s="16" customFormat="1" ht="12" x14ac:dyDescent="0.2">
      <c r="A35" s="64" t="s">
        <v>24</v>
      </c>
      <c r="B35" s="132">
        <v>68485.880046120001</v>
      </c>
      <c r="C35" s="132">
        <v>70283.212099459997</v>
      </c>
      <c r="D35" s="98">
        <f t="shared" si="0"/>
        <v>-2.5572707900665348</v>
      </c>
      <c r="E35" s="64"/>
      <c r="F35" s="132">
        <v>69522.38</v>
      </c>
      <c r="G35" s="132">
        <v>68012.61</v>
      </c>
    </row>
    <row r="36" spans="1:7" s="16" customFormat="1" ht="12" x14ac:dyDescent="0.2">
      <c r="A36" s="64" t="s">
        <v>25</v>
      </c>
      <c r="B36" s="132">
        <v>67620.793931549997</v>
      </c>
      <c r="C36" s="132">
        <v>62974.064368300002</v>
      </c>
      <c r="D36" s="98">
        <f t="shared" si="0"/>
        <v>7.3787988910384961</v>
      </c>
      <c r="E36" s="64"/>
      <c r="F36" s="132">
        <v>71496.09</v>
      </c>
      <c r="G36" s="132">
        <v>67432.41</v>
      </c>
    </row>
    <row r="37" spans="1:7" s="16" customFormat="1" ht="12" x14ac:dyDescent="0.2">
      <c r="A37" s="64" t="s">
        <v>79</v>
      </c>
      <c r="B37" s="132">
        <v>54746.582394689998</v>
      </c>
      <c r="C37" s="132">
        <v>62152.731056249999</v>
      </c>
      <c r="D37" s="98">
        <f t="shared" si="0"/>
        <v>-11.916047027534837</v>
      </c>
      <c r="E37" s="64"/>
      <c r="F37" s="132">
        <v>60366.64</v>
      </c>
      <c r="G37" s="132">
        <v>54600.57</v>
      </c>
    </row>
    <row r="38" spans="1:7" s="16" customFormat="1" ht="12" x14ac:dyDescent="0.2">
      <c r="A38" s="64" t="s">
        <v>26</v>
      </c>
      <c r="B38" s="132">
        <v>102967.50148534001</v>
      </c>
      <c r="C38" s="132">
        <v>86102.797393100001</v>
      </c>
      <c r="D38" s="98">
        <f t="shared" si="0"/>
        <v>19.586708681768663</v>
      </c>
      <c r="E38" s="64"/>
      <c r="F38" s="132">
        <v>107361.93</v>
      </c>
      <c r="G38" s="132">
        <v>102732.19</v>
      </c>
    </row>
    <row r="39" spans="1:7" s="16" customFormat="1" ht="12" x14ac:dyDescent="0.2">
      <c r="A39" s="64" t="s">
        <v>27</v>
      </c>
      <c r="B39" s="132">
        <v>16525.174086030001</v>
      </c>
      <c r="C39" s="132">
        <v>15697.85288414</v>
      </c>
      <c r="D39" s="98">
        <f t="shared" si="0"/>
        <v>5.2702825539018061</v>
      </c>
      <c r="E39" s="64"/>
      <c r="F39" s="132">
        <v>17337.27</v>
      </c>
      <c r="G39" s="132">
        <v>16445.54</v>
      </c>
    </row>
    <row r="40" spans="1:7" s="16" customFormat="1" ht="12" x14ac:dyDescent="0.2">
      <c r="A40" s="64" t="s">
        <v>28</v>
      </c>
      <c r="B40" s="132">
        <v>101915.57737071</v>
      </c>
      <c r="C40" s="132">
        <v>87398.080804080004</v>
      </c>
      <c r="D40" s="98">
        <f t="shared" si="0"/>
        <v>16.610772723000423</v>
      </c>
      <c r="E40" s="64"/>
      <c r="F40" s="132">
        <v>106446.57</v>
      </c>
      <c r="G40" s="132">
        <v>101594.86</v>
      </c>
    </row>
    <row r="41" spans="1:7" s="16" customFormat="1" ht="12" x14ac:dyDescent="0.2">
      <c r="A41" s="64" t="s">
        <v>29</v>
      </c>
      <c r="B41" s="72"/>
      <c r="C41" s="72"/>
      <c r="D41" s="98">
        <f t="shared" si="0"/>
        <v>0</v>
      </c>
      <c r="E41" s="64"/>
      <c r="F41" s="72"/>
      <c r="G41" s="72"/>
    </row>
    <row r="42" spans="1:7" s="16" customFormat="1" ht="12" x14ac:dyDescent="0.2">
      <c r="A42" s="64" t="s">
        <v>78</v>
      </c>
      <c r="B42" s="132">
        <v>781.94774180000002</v>
      </c>
      <c r="C42" s="132">
        <v>1308.62544149</v>
      </c>
      <c r="D42" s="98">
        <f t="shared" si="0"/>
        <v>-40.246634597774985</v>
      </c>
      <c r="E42" s="64"/>
      <c r="F42" s="132">
        <v>790.62</v>
      </c>
      <c r="G42" s="132">
        <v>767.21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20565.800449390899</v>
      </c>
      <c r="D48" s="72"/>
      <c r="E48" s="133">
        <v>20269.1350479221</v>
      </c>
      <c r="F48" s="72"/>
      <c r="G48" s="98">
        <f>IFERROR(((C48/E48)-1)*100,IF(C48+E48&lt;&gt;0,100,0))</f>
        <v>1.4636312835619059</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2601</v>
      </c>
      <c r="D54" s="75"/>
      <c r="E54" s="134">
        <v>1177343</v>
      </c>
      <c r="F54" s="134">
        <v>110345751.53</v>
      </c>
      <c r="G54" s="134">
        <v>8181263.5920000002</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6491</v>
      </c>
      <c r="C68" s="66">
        <v>6862</v>
      </c>
      <c r="D68" s="98">
        <f>IFERROR(((B68/C68)-1)*100,IF(B68+C68&lt;&gt;0,100,0))</f>
        <v>-5.406587000874385</v>
      </c>
      <c r="E68" s="66">
        <v>216913</v>
      </c>
      <c r="F68" s="66">
        <v>220168</v>
      </c>
      <c r="G68" s="98">
        <f>IFERROR(((E68/F68)-1)*100,IF(E68+F68&lt;&gt;0,100,0))</f>
        <v>-1.4784164819592327</v>
      </c>
    </row>
    <row r="69" spans="1:7" s="16" customFormat="1" ht="12" x14ac:dyDescent="0.2">
      <c r="A69" s="79" t="s">
        <v>54</v>
      </c>
      <c r="B69" s="67">
        <v>241123299.84400001</v>
      </c>
      <c r="C69" s="66">
        <v>169894010.93700001</v>
      </c>
      <c r="D69" s="98">
        <f>IFERROR(((B69/C69)-1)*100,IF(B69+C69&lt;&gt;0,100,0))</f>
        <v>41.925720932807465</v>
      </c>
      <c r="E69" s="66">
        <v>7912511580.3009996</v>
      </c>
      <c r="F69" s="66">
        <v>6603463964.9549999</v>
      </c>
      <c r="G69" s="98">
        <f>IFERROR(((E69/F69)-1)*100,IF(E69+F69&lt;&gt;0,100,0))</f>
        <v>19.823650470316757</v>
      </c>
    </row>
    <row r="70" spans="1:7" s="62" customFormat="1" ht="12" x14ac:dyDescent="0.2">
      <c r="A70" s="79" t="s">
        <v>55</v>
      </c>
      <c r="B70" s="67">
        <v>212874989.78896001</v>
      </c>
      <c r="C70" s="66">
        <v>163668076.68735</v>
      </c>
      <c r="D70" s="98">
        <f>IFERROR(((B70/C70)-1)*100,IF(B70+C70&lt;&gt;0,100,0))</f>
        <v>30.065064670863361</v>
      </c>
      <c r="E70" s="66">
        <v>7139295988.4366503</v>
      </c>
      <c r="F70" s="66">
        <v>6327116182.7632904</v>
      </c>
      <c r="G70" s="98">
        <f>IFERROR(((E70/F70)-1)*100,IF(E70+F70&lt;&gt;0,100,0))</f>
        <v>12.836492680282197</v>
      </c>
    </row>
    <row r="71" spans="1:7" s="16" customFormat="1" ht="12" x14ac:dyDescent="0.2">
      <c r="A71" s="79" t="s">
        <v>94</v>
      </c>
      <c r="B71" s="98">
        <f>IFERROR(B69/B68/1000,)</f>
        <v>37.147327044215068</v>
      </c>
      <c r="C71" s="98">
        <f>IFERROR(C69/C68/1000,)</f>
        <v>24.758672535266687</v>
      </c>
      <c r="D71" s="98">
        <f>IFERROR(((B71/C71)-1)*100,IF(B71+C71&lt;&gt;0,100,0))</f>
        <v>50.037636271903366</v>
      </c>
      <c r="E71" s="98">
        <f>IFERROR(E69/E68/1000,)</f>
        <v>36.477811750798708</v>
      </c>
      <c r="F71" s="98">
        <f>IFERROR(F69/F68/1000,)</f>
        <v>29.992841670701466</v>
      </c>
      <c r="G71" s="98">
        <f>IFERROR(((E71/F71)-1)*100,IF(E71+F71&lt;&gt;0,100,0))</f>
        <v>21.621726114841898</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2819</v>
      </c>
      <c r="C74" s="66">
        <v>2697</v>
      </c>
      <c r="D74" s="98">
        <f>IFERROR(((B74/C74)-1)*100,IF(B74+C74&lt;&gt;0,100,0))</f>
        <v>4.5235446792732725</v>
      </c>
      <c r="E74" s="66">
        <v>91506</v>
      </c>
      <c r="F74" s="66">
        <v>90378</v>
      </c>
      <c r="G74" s="98">
        <f>IFERROR(((E74/F74)-1)*100,IF(E74+F74&lt;&gt;0,100,0))</f>
        <v>1.2480913496647483</v>
      </c>
    </row>
    <row r="75" spans="1:7" s="16" customFormat="1" ht="12" x14ac:dyDescent="0.2">
      <c r="A75" s="79" t="s">
        <v>54</v>
      </c>
      <c r="B75" s="67">
        <v>565323187.51800001</v>
      </c>
      <c r="C75" s="66">
        <v>474087612.04799998</v>
      </c>
      <c r="D75" s="98">
        <f>IFERROR(((B75/C75)-1)*100,IF(B75+C75&lt;&gt;0,100,0))</f>
        <v>19.244454643282836</v>
      </c>
      <c r="E75" s="66">
        <v>19908014253.745998</v>
      </c>
      <c r="F75" s="66">
        <v>17239106034.299</v>
      </c>
      <c r="G75" s="98">
        <f>IFERROR(((E75/F75)-1)*100,IF(E75+F75&lt;&gt;0,100,0))</f>
        <v>15.481708936280846</v>
      </c>
    </row>
    <row r="76" spans="1:7" s="16" customFormat="1" ht="12" x14ac:dyDescent="0.2">
      <c r="A76" s="79" t="s">
        <v>55</v>
      </c>
      <c r="B76" s="67">
        <v>506505369.85268998</v>
      </c>
      <c r="C76" s="66">
        <v>437829388.02082998</v>
      </c>
      <c r="D76" s="98">
        <f>IFERROR(((B76/C76)-1)*100,IF(B76+C76&lt;&gt;0,100,0))</f>
        <v>15.685557824773678</v>
      </c>
      <c r="E76" s="66">
        <v>18196567052.721901</v>
      </c>
      <c r="F76" s="66">
        <v>16205249566.592699</v>
      </c>
      <c r="G76" s="98">
        <f>IFERROR(((E76/F76)-1)*100,IF(E76+F76&lt;&gt;0,100,0))</f>
        <v>12.288101321403433</v>
      </c>
    </row>
    <row r="77" spans="1:7" s="16" customFormat="1" ht="12" x14ac:dyDescent="0.2">
      <c r="A77" s="79" t="s">
        <v>94</v>
      </c>
      <c r="B77" s="98">
        <f>IFERROR(B75/B74/1000,)</f>
        <v>200.5403290237673</v>
      </c>
      <c r="C77" s="98">
        <f>IFERROR(C75/C74/1000,)</f>
        <v>175.78331926140154</v>
      </c>
      <c r="D77" s="98">
        <f>IFERROR(((B77/C77)-1)*100,IF(B77+C77&lt;&gt;0,100,0))</f>
        <v>14.083821984013412</v>
      </c>
      <c r="E77" s="98">
        <f>IFERROR(E75/E74/1000,)</f>
        <v>217.55966006323081</v>
      </c>
      <c r="F77" s="98">
        <f>IFERROR(F75/F74/1000,)</f>
        <v>190.74449572129279</v>
      </c>
      <c r="G77" s="98">
        <f>IFERROR(((E77/F77)-1)*100,IF(E77+F77&lt;&gt;0,100,0))</f>
        <v>14.058158921198505</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105</v>
      </c>
      <c r="C80" s="66">
        <v>123</v>
      </c>
      <c r="D80" s="98">
        <f>IFERROR(((B80/C80)-1)*100,IF(B80+C80&lt;&gt;0,100,0))</f>
        <v>-14.634146341463417</v>
      </c>
      <c r="E80" s="66">
        <v>6453</v>
      </c>
      <c r="F80" s="66">
        <v>6503</v>
      </c>
      <c r="G80" s="98">
        <f>IFERROR(((E80/F80)-1)*100,IF(E80+F80&lt;&gt;0,100,0))</f>
        <v>-0.76887590342918921</v>
      </c>
    </row>
    <row r="81" spans="1:7" s="16" customFormat="1" ht="12" x14ac:dyDescent="0.2">
      <c r="A81" s="79" t="s">
        <v>54</v>
      </c>
      <c r="B81" s="67">
        <v>11353780.912</v>
      </c>
      <c r="C81" s="66">
        <v>21171524.517999999</v>
      </c>
      <c r="D81" s="98">
        <f>IFERROR(((B81/C81)-1)*100,IF(B81+C81&lt;&gt;0,100,0))</f>
        <v>-46.372397970930088</v>
      </c>
      <c r="E81" s="66">
        <v>748662376.495</v>
      </c>
      <c r="F81" s="66">
        <v>780851368.53799999</v>
      </c>
      <c r="G81" s="98">
        <f>IFERROR(((E81/F81)-1)*100,IF(E81+F81&lt;&gt;0,100,0))</f>
        <v>-4.1222943750829248</v>
      </c>
    </row>
    <row r="82" spans="1:7" s="16" customFormat="1" ht="12" x14ac:dyDescent="0.2">
      <c r="A82" s="79" t="s">
        <v>55</v>
      </c>
      <c r="B82" s="67">
        <v>182697.35282006799</v>
      </c>
      <c r="C82" s="66">
        <v>2907379.7498001698</v>
      </c>
      <c r="D82" s="98">
        <f>IFERROR(((B82/C82)-1)*100,IF(B82+C82&lt;&gt;0,100,0))</f>
        <v>-93.716082227214201</v>
      </c>
      <c r="E82" s="66">
        <v>200449557.54414099</v>
      </c>
      <c r="F82" s="66">
        <v>298008841.36055899</v>
      </c>
      <c r="G82" s="98">
        <f>IFERROR(((E82/F82)-1)*100,IF(E82+F82&lt;&gt;0,100,0))</f>
        <v>-32.737043428312795</v>
      </c>
    </row>
    <row r="83" spans="1:7" s="32" customFormat="1" x14ac:dyDescent="0.2">
      <c r="A83" s="79" t="s">
        <v>94</v>
      </c>
      <c r="B83" s="98">
        <f>IFERROR(B81/B80/1000,)</f>
        <v>108.13124678095238</v>
      </c>
      <c r="C83" s="98">
        <f>IFERROR(C81/C80/1000,)</f>
        <v>172.12621559349594</v>
      </c>
      <c r="D83" s="98">
        <f>IFERROR(((B83/C83)-1)*100,IF(B83+C83&lt;&gt;0,100,0))</f>
        <v>-37.179094765946687</v>
      </c>
      <c r="E83" s="98">
        <f>IFERROR(E81/E80/1000,)</f>
        <v>116.01772454594763</v>
      </c>
      <c r="F83" s="98">
        <f>IFERROR(F81/F80/1000,)</f>
        <v>120.07556028571427</v>
      </c>
      <c r="G83" s="98">
        <f>IFERROR(((E83/F83)-1)*100,IF(E83+F83&lt;&gt;0,100,0))</f>
        <v>-3.3794018783765867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9415</v>
      </c>
      <c r="C86" s="64">
        <f>C68+C74+C80</f>
        <v>9682</v>
      </c>
      <c r="D86" s="98">
        <f>IFERROR(((B86/C86)-1)*100,IF(B86+C86&lt;&gt;0,100,0))</f>
        <v>-2.757694691179513</v>
      </c>
      <c r="E86" s="64">
        <f>E68+E74+E80</f>
        <v>314872</v>
      </c>
      <c r="F86" s="64">
        <f>F68+F74+F80</f>
        <v>317049</v>
      </c>
      <c r="G86" s="98">
        <f>IFERROR(((E86/F86)-1)*100,IF(E86+F86&lt;&gt;0,100,0))</f>
        <v>-0.68664465114225415</v>
      </c>
    </row>
    <row r="87" spans="1:7" s="62" customFormat="1" ht="12" x14ac:dyDescent="0.2">
      <c r="A87" s="79" t="s">
        <v>54</v>
      </c>
      <c r="B87" s="64">
        <f t="shared" ref="B87:C87" si="1">B69+B75+B81</f>
        <v>817800268.27399993</v>
      </c>
      <c r="C87" s="64">
        <f t="shared" si="1"/>
        <v>665153147.50300002</v>
      </c>
      <c r="D87" s="98">
        <f>IFERROR(((B87/C87)-1)*100,IF(B87+C87&lt;&gt;0,100,0))</f>
        <v>22.949169126544856</v>
      </c>
      <c r="E87" s="64">
        <f t="shared" ref="E87:F87" si="2">E69+E75+E81</f>
        <v>28569188210.541996</v>
      </c>
      <c r="F87" s="64">
        <f t="shared" si="2"/>
        <v>24623421367.791996</v>
      </c>
      <c r="G87" s="98">
        <f>IFERROR(((E87/F87)-1)*100,IF(E87+F87&lt;&gt;0,100,0))</f>
        <v>16.02444592818102</v>
      </c>
    </row>
    <row r="88" spans="1:7" s="62" customFormat="1" ht="12" x14ac:dyDescent="0.2">
      <c r="A88" s="79" t="s">
        <v>55</v>
      </c>
      <c r="B88" s="64">
        <f t="shared" ref="B88:C88" si="3">B70+B76+B82</f>
        <v>719563056.99447</v>
      </c>
      <c r="C88" s="64">
        <f t="shared" si="3"/>
        <v>604404844.45798016</v>
      </c>
      <c r="D88" s="98">
        <f>IFERROR(((B88/C88)-1)*100,IF(B88+C88&lt;&gt;0,100,0))</f>
        <v>19.053158423930515</v>
      </c>
      <c r="E88" s="64">
        <f t="shared" ref="E88:F88" si="4">E70+E76+E82</f>
        <v>25536312598.70269</v>
      </c>
      <c r="F88" s="64">
        <f t="shared" si="4"/>
        <v>22830374590.716545</v>
      </c>
      <c r="G88" s="98">
        <f>IFERROR(((E88/F88)-1)*100,IF(E88+F88&lt;&gt;0,100,0))</f>
        <v>11.852359220975961</v>
      </c>
    </row>
    <row r="89" spans="1:7" s="63" customFormat="1" x14ac:dyDescent="0.2">
      <c r="A89" s="79" t="s">
        <v>95</v>
      </c>
      <c r="B89" s="98">
        <f>IFERROR((B75/B87)*100,IF(B75+B87&lt;&gt;0,100,0))</f>
        <v>69.127292989416247</v>
      </c>
      <c r="C89" s="98">
        <f>IFERROR((C75/C87)*100,IF(C75+C87&lt;&gt;0,100,0))</f>
        <v>71.274955824494796</v>
      </c>
      <c r="D89" s="98">
        <f>IFERROR(((B89/C89)-1)*100,IF(B89+C89&lt;&gt;0,100,0))</f>
        <v>-3.0132082303451546</v>
      </c>
      <c r="E89" s="98">
        <f>IFERROR((E75/E87)*100,IF(E75+E87&lt;&gt;0,100,0))</f>
        <v>69.683513955779702</v>
      </c>
      <c r="F89" s="98">
        <f>IFERROR((F75/F87)*100,IF(F75+F87&lt;&gt;0,100,0))</f>
        <v>70.011010154941943</v>
      </c>
      <c r="G89" s="98">
        <f>IFERROR(((E89/F89)-1)*100,IF(E89+F89&lt;&gt;0,100,0))</f>
        <v>-0.46777813723506423</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95113114.361000001</v>
      </c>
      <c r="C97" s="135">
        <v>79576058.912</v>
      </c>
      <c r="D97" s="65">
        <f>B97-C97</f>
        <v>15537055.449000001</v>
      </c>
      <c r="E97" s="135">
        <v>3801736450.5840001</v>
      </c>
      <c r="F97" s="135">
        <v>2243172340.6199999</v>
      </c>
      <c r="G97" s="80">
        <f>E97-F97</f>
        <v>1558564109.9640002</v>
      </c>
    </row>
    <row r="98" spans="1:7" s="62" customFormat="1" ht="13.5" x14ac:dyDescent="0.2">
      <c r="A98" s="114" t="s">
        <v>88</v>
      </c>
      <c r="B98" s="66">
        <v>98205251.202000007</v>
      </c>
      <c r="C98" s="135">
        <v>65578352.406000003</v>
      </c>
      <c r="D98" s="65">
        <f>B98-C98</f>
        <v>32626898.796000004</v>
      </c>
      <c r="E98" s="135">
        <v>3774214527.3169999</v>
      </c>
      <c r="F98" s="135">
        <v>2205447367.527</v>
      </c>
      <c r="G98" s="80">
        <f>E98-F98</f>
        <v>1568767159.79</v>
      </c>
    </row>
    <row r="99" spans="1:7" s="62" customFormat="1" ht="12" x14ac:dyDescent="0.2">
      <c r="A99" s="115" t="s">
        <v>16</v>
      </c>
      <c r="B99" s="65">
        <f>B97-B98</f>
        <v>-3092136.8410000056</v>
      </c>
      <c r="C99" s="65">
        <f>C97-C98</f>
        <v>13997706.505999997</v>
      </c>
      <c r="D99" s="82"/>
      <c r="E99" s="65">
        <f>E97-E98</f>
        <v>27521923.267000198</v>
      </c>
      <c r="F99" s="82">
        <f>F97-F98</f>
        <v>37724973.092999935</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27829549.129999999</v>
      </c>
      <c r="C102" s="135">
        <v>14181974.595000001</v>
      </c>
      <c r="D102" s="65">
        <f>B102-C102</f>
        <v>13647574.534999998</v>
      </c>
      <c r="E102" s="135">
        <v>1015197131.596</v>
      </c>
      <c r="F102" s="135">
        <v>752504273.42400002</v>
      </c>
      <c r="G102" s="80">
        <f>E102-F102</f>
        <v>262692858.17199993</v>
      </c>
    </row>
    <row r="103" spans="1:7" s="16" customFormat="1" ht="13.5" x14ac:dyDescent="0.2">
      <c r="A103" s="79" t="s">
        <v>88</v>
      </c>
      <c r="B103" s="66">
        <v>34714435.729999997</v>
      </c>
      <c r="C103" s="135">
        <v>17780935.848999999</v>
      </c>
      <c r="D103" s="65">
        <f>B103-C103</f>
        <v>16933499.880999997</v>
      </c>
      <c r="E103" s="135">
        <v>1145618579.237</v>
      </c>
      <c r="F103" s="135">
        <v>860933787.06299996</v>
      </c>
      <c r="G103" s="80">
        <f>E103-F103</f>
        <v>284684792.17400002</v>
      </c>
    </row>
    <row r="104" spans="1:7" s="28" customFormat="1" ht="12" x14ac:dyDescent="0.2">
      <c r="A104" s="81" t="s">
        <v>16</v>
      </c>
      <c r="B104" s="65">
        <f>B102-B103</f>
        <v>-6884886.5999999978</v>
      </c>
      <c r="C104" s="65">
        <f>C102-C103</f>
        <v>-3598961.2539999988</v>
      </c>
      <c r="D104" s="82"/>
      <c r="E104" s="65">
        <f>E102-E103</f>
        <v>-130421447.64100003</v>
      </c>
      <c r="F104" s="82">
        <f>F102-F103</f>
        <v>-108429513.63899994</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878.68102604955004</v>
      </c>
      <c r="C111" s="137">
        <v>831.91072705206705</v>
      </c>
      <c r="D111" s="98">
        <f>IFERROR(((B111/C111)-1)*100,IF(B111+C111&lt;&gt;0,100,0))</f>
        <v>5.6220334077451861</v>
      </c>
      <c r="E111" s="84"/>
      <c r="F111" s="136">
        <v>886.50457063449005</v>
      </c>
      <c r="G111" s="136">
        <v>878.68102604955004</v>
      </c>
    </row>
    <row r="112" spans="1:7" s="16" customFormat="1" ht="12" x14ac:dyDescent="0.2">
      <c r="A112" s="79" t="s">
        <v>50</v>
      </c>
      <c r="B112" s="136">
        <v>866.10497254087102</v>
      </c>
      <c r="C112" s="137">
        <v>820.38689091834397</v>
      </c>
      <c r="D112" s="98">
        <f>IFERROR(((B112/C112)-1)*100,IF(B112+C112&lt;&gt;0,100,0))</f>
        <v>5.5727464844483432</v>
      </c>
      <c r="E112" s="84"/>
      <c r="F112" s="136">
        <v>873.82646270387204</v>
      </c>
      <c r="G112" s="136">
        <v>866.10497254087102</v>
      </c>
    </row>
    <row r="113" spans="1:7" s="16" customFormat="1" ht="12" x14ac:dyDescent="0.2">
      <c r="A113" s="79" t="s">
        <v>51</v>
      </c>
      <c r="B113" s="136">
        <v>942.93972962467603</v>
      </c>
      <c r="C113" s="137">
        <v>887.66148434894103</v>
      </c>
      <c r="D113" s="98">
        <f>IFERROR(((B113/C113)-1)*100,IF(B113+C113&lt;&gt;0,100,0))</f>
        <v>6.227401577108993</v>
      </c>
      <c r="E113" s="84"/>
      <c r="F113" s="136">
        <v>951.19732024063205</v>
      </c>
      <c r="G113" s="136">
        <v>942.93972962467603</v>
      </c>
    </row>
    <row r="114" spans="1:7" s="28" customFormat="1" ht="12" x14ac:dyDescent="0.2">
      <c r="A114" s="81" t="s">
        <v>52</v>
      </c>
      <c r="B114" s="85"/>
      <c r="C114" s="84"/>
      <c r="D114" s="86"/>
      <c r="E114" s="84"/>
      <c r="F114" s="71"/>
      <c r="G114" s="71"/>
    </row>
    <row r="115" spans="1:7" s="16" customFormat="1" ht="12" x14ac:dyDescent="0.2">
      <c r="A115" s="79" t="s">
        <v>56</v>
      </c>
      <c r="B115" s="136">
        <v>677.16234730252097</v>
      </c>
      <c r="C115" s="137">
        <v>626.14029887467302</v>
      </c>
      <c r="D115" s="98">
        <f>IFERROR(((B115/C115)-1)*100,IF(B115+C115&lt;&gt;0,100,0))</f>
        <v>8.1486606946633344</v>
      </c>
      <c r="E115" s="84"/>
      <c r="F115" s="136">
        <v>679.2802621436</v>
      </c>
      <c r="G115" s="136">
        <v>677.16234730252097</v>
      </c>
    </row>
    <row r="116" spans="1:7" s="16" customFormat="1" ht="12" x14ac:dyDescent="0.2">
      <c r="A116" s="79" t="s">
        <v>57</v>
      </c>
      <c r="B116" s="136">
        <v>887.13726434388502</v>
      </c>
      <c r="C116" s="137">
        <v>820.10048107688601</v>
      </c>
      <c r="D116" s="98">
        <f>IFERROR(((B116/C116)-1)*100,IF(B116+C116&lt;&gt;0,100,0))</f>
        <v>8.1742158203555793</v>
      </c>
      <c r="E116" s="84"/>
      <c r="F116" s="136">
        <v>891.62847381856</v>
      </c>
      <c r="G116" s="136">
        <v>887.13726434388502</v>
      </c>
    </row>
    <row r="117" spans="1:7" s="16" customFormat="1" ht="12" x14ac:dyDescent="0.2">
      <c r="A117" s="79" t="s">
        <v>59</v>
      </c>
      <c r="B117" s="136">
        <v>1006.31438430165</v>
      </c>
      <c r="C117" s="137">
        <v>946.24666732975595</v>
      </c>
      <c r="D117" s="98">
        <f>IFERROR(((B117/C117)-1)*100,IF(B117+C117&lt;&gt;0,100,0))</f>
        <v>6.3479977310145763</v>
      </c>
      <c r="E117" s="84"/>
      <c r="F117" s="136">
        <v>1015.30929200283</v>
      </c>
      <c r="G117" s="136">
        <v>1006.31438430165</v>
      </c>
    </row>
    <row r="118" spans="1:7" s="16" customFormat="1" ht="12" x14ac:dyDescent="0.2">
      <c r="A118" s="79" t="s">
        <v>58</v>
      </c>
      <c r="B118" s="136">
        <v>917.26521335570203</v>
      </c>
      <c r="C118" s="137">
        <v>890.032853402211</v>
      </c>
      <c r="D118" s="98">
        <f>IFERROR(((B118/C118)-1)*100,IF(B118+C118&lt;&gt;0,100,0))</f>
        <v>3.0597027794416309</v>
      </c>
      <c r="E118" s="84"/>
      <c r="F118" s="136">
        <v>928.593249037399</v>
      </c>
      <c r="G118" s="136">
        <v>917.26521335570203</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6</v>
      </c>
      <c r="F126" s="66">
        <v>8</v>
      </c>
      <c r="G126" s="98">
        <f>IFERROR(((E126/F126)-1)*100,IF(E126+F126&lt;&gt;0,100,0))</f>
        <v>-25</v>
      </c>
    </row>
    <row r="127" spans="1:7" s="16" customFormat="1" ht="12" x14ac:dyDescent="0.2">
      <c r="A127" s="79" t="s">
        <v>72</v>
      </c>
      <c r="B127" s="67">
        <v>212</v>
      </c>
      <c r="C127" s="66">
        <v>106</v>
      </c>
      <c r="D127" s="98">
        <f>IFERROR(((B127/C127)-1)*100,IF(B127+C127&lt;&gt;0,100,0))</f>
        <v>100</v>
      </c>
      <c r="E127" s="66">
        <v>11725</v>
      </c>
      <c r="F127" s="66">
        <v>10209</v>
      </c>
      <c r="G127" s="98">
        <f>IFERROR(((E127/F127)-1)*100,IF(E127+F127&lt;&gt;0,100,0))</f>
        <v>14.849642472328339</v>
      </c>
    </row>
    <row r="128" spans="1:7" s="16" customFormat="1" ht="12" x14ac:dyDescent="0.2">
      <c r="A128" s="79" t="s">
        <v>74</v>
      </c>
      <c r="B128" s="67">
        <v>2</v>
      </c>
      <c r="C128" s="66">
        <v>1</v>
      </c>
      <c r="D128" s="98">
        <f>IFERROR(((B128/C128)-1)*100,IF(B128+C128&lt;&gt;0,100,0))</f>
        <v>100</v>
      </c>
      <c r="E128" s="66">
        <v>248</v>
      </c>
      <c r="F128" s="66">
        <v>264</v>
      </c>
      <c r="G128" s="98">
        <f>IFERROR(((E128/F128)-1)*100,IF(E128+F128&lt;&gt;0,100,0))</f>
        <v>-6.0606060606060552</v>
      </c>
    </row>
    <row r="129" spans="1:7" s="28" customFormat="1" ht="12" x14ac:dyDescent="0.2">
      <c r="A129" s="81" t="s">
        <v>34</v>
      </c>
      <c r="B129" s="82">
        <f>SUM(B126:B128)</f>
        <v>214</v>
      </c>
      <c r="C129" s="82">
        <f>SUM(C126:C128)</f>
        <v>107</v>
      </c>
      <c r="D129" s="98">
        <f>IFERROR(((B129/C129)-1)*100,IF(B129+C129&lt;&gt;0,100,0))</f>
        <v>100</v>
      </c>
      <c r="E129" s="82">
        <f>SUM(E126:E128)</f>
        <v>11979</v>
      </c>
      <c r="F129" s="82">
        <f>SUM(F126:F128)</f>
        <v>10481</v>
      </c>
      <c r="G129" s="98">
        <f>IFERROR(((E129/F129)-1)*100,IF(E129+F129&lt;&gt;0,100,0))</f>
        <v>14.29252933880354</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2</v>
      </c>
      <c r="C132" s="66">
        <v>18</v>
      </c>
      <c r="D132" s="98">
        <f>IFERROR(((B132/C132)-1)*100,IF(B132+C132&lt;&gt;0,100,0))</f>
        <v>-88.888888888888886</v>
      </c>
      <c r="E132" s="66">
        <v>684</v>
      </c>
      <c r="F132" s="66">
        <v>769</v>
      </c>
      <c r="G132" s="98">
        <f>IFERROR(((E132/F132)-1)*100,IF(E132+F132&lt;&gt;0,100,0))</f>
        <v>-11.053315994798441</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2</v>
      </c>
      <c r="C134" s="82">
        <f>SUM(C132:C133)</f>
        <v>18</v>
      </c>
      <c r="D134" s="98">
        <f>IFERROR(((B134/C134)-1)*100,IF(B134+C134&lt;&gt;0,100,0))</f>
        <v>-88.888888888888886</v>
      </c>
      <c r="E134" s="82">
        <f>SUM(E132:E133)</f>
        <v>684</v>
      </c>
      <c r="F134" s="82">
        <f>SUM(F132:F133)</f>
        <v>769</v>
      </c>
      <c r="G134" s="98">
        <f>IFERROR(((E134/F134)-1)*100,IF(E134+F134&lt;&gt;0,100,0))</f>
        <v>-11.053315994798441</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830</v>
      </c>
      <c r="F137" s="66">
        <v>422</v>
      </c>
      <c r="G137" s="98">
        <f>IFERROR(((E137/F137)-1)*100,IF(E137+F137&lt;&gt;0,100,0))</f>
        <v>96.682464454976298</v>
      </c>
    </row>
    <row r="138" spans="1:7" s="16" customFormat="1" ht="12" x14ac:dyDescent="0.2">
      <c r="A138" s="79" t="s">
        <v>72</v>
      </c>
      <c r="B138" s="67">
        <v>76154</v>
      </c>
      <c r="C138" s="66">
        <v>14233</v>
      </c>
      <c r="D138" s="98">
        <f>IFERROR(((B138/C138)-1)*100,IF(B138+C138&lt;&gt;0,100,0))</f>
        <v>435.05234314620952</v>
      </c>
      <c r="E138" s="66">
        <v>10144858</v>
      </c>
      <c r="F138" s="66">
        <v>10017091</v>
      </c>
      <c r="G138" s="98">
        <f>IFERROR(((E138/F138)-1)*100,IF(E138+F138&lt;&gt;0,100,0))</f>
        <v>1.2754900599385666</v>
      </c>
    </row>
    <row r="139" spans="1:7" s="16" customFormat="1" ht="12" x14ac:dyDescent="0.2">
      <c r="A139" s="79" t="s">
        <v>74</v>
      </c>
      <c r="B139" s="67">
        <v>17</v>
      </c>
      <c r="C139" s="66">
        <v>3</v>
      </c>
      <c r="D139" s="98">
        <f>IFERROR(((B139/C139)-1)*100,IF(B139+C139&lt;&gt;0,100,0))</f>
        <v>466.66666666666669</v>
      </c>
      <c r="E139" s="66">
        <v>11583</v>
      </c>
      <c r="F139" s="66">
        <v>11933</v>
      </c>
      <c r="G139" s="98">
        <f>IFERROR(((E139/F139)-1)*100,IF(E139+F139&lt;&gt;0,100,0))</f>
        <v>-2.9330428224252025</v>
      </c>
    </row>
    <row r="140" spans="1:7" s="16" customFormat="1" ht="12" x14ac:dyDescent="0.2">
      <c r="A140" s="81" t="s">
        <v>34</v>
      </c>
      <c r="B140" s="82">
        <f>SUM(B137:B139)</f>
        <v>76171</v>
      </c>
      <c r="C140" s="82">
        <f>SUM(C137:C139)</f>
        <v>14236</v>
      </c>
      <c r="D140" s="98">
        <f>IFERROR(((B140/C140)-1)*100,IF(B140+C140&lt;&gt;0,100,0))</f>
        <v>435.05900533857823</v>
      </c>
      <c r="E140" s="82">
        <f>SUM(E137:E139)</f>
        <v>10157271</v>
      </c>
      <c r="F140" s="82">
        <f>SUM(F137:F139)</f>
        <v>10029446</v>
      </c>
      <c r="G140" s="98">
        <f>IFERROR(((E140/F140)-1)*100,IF(E140+F140&lt;&gt;0,100,0))</f>
        <v>1.2744971157928386</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12750</v>
      </c>
      <c r="C143" s="66">
        <v>46590</v>
      </c>
      <c r="D143" s="98">
        <f>IFERROR(((B143/C143)-1)*100,)</f>
        <v>-72.633612363168055</v>
      </c>
      <c r="E143" s="66">
        <v>391628</v>
      </c>
      <c r="F143" s="66">
        <v>433068</v>
      </c>
      <c r="G143" s="98">
        <f>IFERROR(((E143/F143)-1)*100,)</f>
        <v>-9.5689360562313581</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12750</v>
      </c>
      <c r="C145" s="82">
        <f>SUM(C143:C144)</f>
        <v>46590</v>
      </c>
      <c r="D145" s="98">
        <f>IFERROR(((B145/C145)-1)*100,)</f>
        <v>-72.633612363168055</v>
      </c>
      <c r="E145" s="82">
        <f>SUM(E143:E144)</f>
        <v>391628</v>
      </c>
      <c r="F145" s="82">
        <f>SUM(F143:F144)</f>
        <v>433068</v>
      </c>
      <c r="G145" s="98">
        <f>IFERROR(((E145/F145)-1)*100,)</f>
        <v>-9.5689360562313581</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19078.7575</v>
      </c>
      <c r="F148" s="66">
        <v>9842.2469999999994</v>
      </c>
      <c r="G148" s="98">
        <f>IFERROR(((E148/F148)-1)*100,IF(E148+F148&lt;&gt;0,100,0))</f>
        <v>93.845546652100893</v>
      </c>
    </row>
    <row r="149" spans="1:7" s="32" customFormat="1" x14ac:dyDescent="0.2">
      <c r="A149" s="79" t="s">
        <v>72</v>
      </c>
      <c r="B149" s="67">
        <v>6978438.4327100003</v>
      </c>
      <c r="C149" s="66">
        <v>1246960.2583399999</v>
      </c>
      <c r="D149" s="98">
        <f>IFERROR(((B149/C149)-1)*100,IF(B149+C149&lt;&gt;0,100,0))</f>
        <v>459.63599369236982</v>
      </c>
      <c r="E149" s="66">
        <v>881170843.37173998</v>
      </c>
      <c r="F149" s="66">
        <v>892246410.53147995</v>
      </c>
      <c r="G149" s="98">
        <f>IFERROR(((E149/F149)-1)*100,IF(E149+F149&lt;&gt;0,100,0))</f>
        <v>-1.2413126047929546</v>
      </c>
    </row>
    <row r="150" spans="1:7" s="32" customFormat="1" x14ac:dyDescent="0.2">
      <c r="A150" s="79" t="s">
        <v>74</v>
      </c>
      <c r="B150" s="67">
        <v>62883.839999999997</v>
      </c>
      <c r="C150" s="66">
        <v>25807.86</v>
      </c>
      <c r="D150" s="98">
        <f>IFERROR(((B150/C150)-1)*100,IF(B150+C150&lt;&gt;0,100,0))</f>
        <v>143.66158216915309</v>
      </c>
      <c r="E150" s="66">
        <v>77165826.700000003</v>
      </c>
      <c r="F150" s="66">
        <v>79196332.060000002</v>
      </c>
      <c r="G150" s="98">
        <f>IFERROR(((E150/F150)-1)*100,IF(E150+F150&lt;&gt;0,100,0))</f>
        <v>-2.5638881336848662</v>
      </c>
    </row>
    <row r="151" spans="1:7" s="16" customFormat="1" ht="12" x14ac:dyDescent="0.2">
      <c r="A151" s="81" t="s">
        <v>34</v>
      </c>
      <c r="B151" s="82">
        <f>SUM(B148:B150)</f>
        <v>7041322.2727100002</v>
      </c>
      <c r="C151" s="82">
        <f>SUM(C148:C150)</f>
        <v>1272768.11834</v>
      </c>
      <c r="D151" s="98">
        <f>IFERROR(((B151/C151)-1)*100,IF(B151+C151&lt;&gt;0,100,0))</f>
        <v>453.22899523077319</v>
      </c>
      <c r="E151" s="82">
        <f>SUM(E148:E150)</f>
        <v>958355748.82924008</v>
      </c>
      <c r="F151" s="82">
        <f>SUM(F148:F150)</f>
        <v>971452584.83848</v>
      </c>
      <c r="G151" s="98">
        <f>IFERROR(((E151/F151)-1)*100,IF(E151+F151&lt;&gt;0,100,0))</f>
        <v>-1.3481703804841372</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178.3725</v>
      </c>
      <c r="C154" s="66">
        <v>75004.789999999994</v>
      </c>
      <c r="D154" s="98">
        <f>IFERROR(((B154/C154)-1)*100,IF(B154+C154&lt;&gt;0,100,0))</f>
        <v>-99.762185188439304</v>
      </c>
      <c r="E154" s="66">
        <v>559273.14391999994</v>
      </c>
      <c r="F154" s="66">
        <v>744203.94701</v>
      </c>
      <c r="G154" s="98">
        <f>IFERROR(((E154/F154)-1)*100,IF(E154+F154&lt;&gt;0,100,0))</f>
        <v>-24.849478940954217</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178.3725</v>
      </c>
      <c r="C156" s="82">
        <f>SUM(C154:C155)</f>
        <v>75004.789999999994</v>
      </c>
      <c r="D156" s="98">
        <f>IFERROR(((B156/C156)-1)*100,IF(B156+C156&lt;&gt;0,100,0))</f>
        <v>-99.762185188439304</v>
      </c>
      <c r="E156" s="82">
        <f>SUM(E154:E155)</f>
        <v>559273.14391999994</v>
      </c>
      <c r="F156" s="82">
        <f>SUM(F154:F155)</f>
        <v>744203.94701</v>
      </c>
      <c r="G156" s="98">
        <f>IFERROR(((E156/F156)-1)*100,IF(E156+F156&lt;&gt;0,100,0))</f>
        <v>-24.849478940954217</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0</v>
      </c>
      <c r="C159" s="66">
        <v>415</v>
      </c>
      <c r="D159" s="98">
        <f>IFERROR(((B159/C159)-1)*100,IF(B159+C159&lt;&gt;0,100,0))</f>
        <v>-100</v>
      </c>
      <c r="E159" s="78"/>
      <c r="F159" s="78"/>
      <c r="G159" s="65"/>
    </row>
    <row r="160" spans="1:7" s="16" customFormat="1" ht="12" x14ac:dyDescent="0.2">
      <c r="A160" s="79" t="s">
        <v>72</v>
      </c>
      <c r="B160" s="67">
        <v>1323237</v>
      </c>
      <c r="C160" s="66">
        <v>1321172</v>
      </c>
      <c r="D160" s="98">
        <f>IFERROR(((B160/C160)-1)*100,IF(B160+C160&lt;&gt;0,100,0))</f>
        <v>0.15630061793618921</v>
      </c>
      <c r="E160" s="78"/>
      <c r="F160" s="78"/>
      <c r="G160" s="65"/>
    </row>
    <row r="161" spans="1:7" s="16" customFormat="1" ht="12" x14ac:dyDescent="0.2">
      <c r="A161" s="79" t="s">
        <v>74</v>
      </c>
      <c r="B161" s="67">
        <v>1445</v>
      </c>
      <c r="C161" s="66">
        <v>1704</v>
      </c>
      <c r="D161" s="98">
        <f>IFERROR(((B161/C161)-1)*100,IF(B161+C161&lt;&gt;0,100,0))</f>
        <v>-15.199530516431924</v>
      </c>
      <c r="E161" s="78"/>
      <c r="F161" s="78"/>
      <c r="G161" s="65"/>
    </row>
    <row r="162" spans="1:7" s="28" customFormat="1" ht="12" x14ac:dyDescent="0.2">
      <c r="A162" s="81" t="s">
        <v>34</v>
      </c>
      <c r="B162" s="82">
        <f>SUM(B159:B161)</f>
        <v>1324682</v>
      </c>
      <c r="C162" s="82">
        <f>SUM(C159:C161)</f>
        <v>1323291</v>
      </c>
      <c r="D162" s="98">
        <f>IFERROR(((B162/C162)-1)*100,IF(B162+C162&lt;&gt;0,100,0))</f>
        <v>0.10511671280164503</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110874</v>
      </c>
      <c r="C165" s="66">
        <v>156342</v>
      </c>
      <c r="D165" s="98">
        <f>IFERROR(((B165/C165)-1)*100,IF(B165+C165&lt;&gt;0,100,0))</f>
        <v>-29.082396285067357</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110874</v>
      </c>
      <c r="C167" s="82">
        <f>SUM(C165:C166)</f>
        <v>156342</v>
      </c>
      <c r="D167" s="98">
        <f>IFERROR(((B167/C167)-1)*100,IF(B167+C167&lt;&gt;0,100,0))</f>
        <v>-29.082396285067357</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11130</v>
      </c>
      <c r="C175" s="113">
        <v>9098</v>
      </c>
      <c r="D175" s="111">
        <f>IFERROR(((B175/C175)-1)*100,IF(B175+C175&lt;&gt;0,100,0))</f>
        <v>22.334579028357872</v>
      </c>
      <c r="E175" s="113">
        <v>412653</v>
      </c>
      <c r="F175" s="113">
        <v>320803</v>
      </c>
      <c r="G175" s="111">
        <f>IFERROR(((E175/F175)-1)*100,IF(E175+F175&lt;&gt;0,100,0))</f>
        <v>28.631278385800641</v>
      </c>
    </row>
    <row r="176" spans="1:7" x14ac:dyDescent="0.2">
      <c r="A176" s="101" t="s">
        <v>32</v>
      </c>
      <c r="B176" s="112">
        <v>67249</v>
      </c>
      <c r="C176" s="113">
        <v>56411</v>
      </c>
      <c r="D176" s="111">
        <f t="shared" ref="D176:D178" si="5">IFERROR(((B176/C176)-1)*100,IF(B176+C176&lt;&gt;0,100,0))</f>
        <v>19.212564925280539</v>
      </c>
      <c r="E176" s="113">
        <v>2232723</v>
      </c>
      <c r="F176" s="113">
        <v>2095456</v>
      </c>
      <c r="G176" s="111">
        <f>IFERROR(((E176/F176)-1)*100,IF(E176+F176&lt;&gt;0,100,0))</f>
        <v>6.5506982728341656</v>
      </c>
    </row>
    <row r="177" spans="1:7" x14ac:dyDescent="0.2">
      <c r="A177" s="101" t="s">
        <v>92</v>
      </c>
      <c r="B177" s="112">
        <v>24870327</v>
      </c>
      <c r="C177" s="113">
        <v>24407245</v>
      </c>
      <c r="D177" s="111">
        <f t="shared" si="5"/>
        <v>1.8973136869810503</v>
      </c>
      <c r="E177" s="113">
        <v>891803120</v>
      </c>
      <c r="F177" s="113">
        <v>870696392</v>
      </c>
      <c r="G177" s="111">
        <f>IFERROR(((E177/F177)-1)*100,IF(E177+F177&lt;&gt;0,100,0))</f>
        <v>2.424120301166921</v>
      </c>
    </row>
    <row r="178" spans="1:7" x14ac:dyDescent="0.2">
      <c r="A178" s="101" t="s">
        <v>93</v>
      </c>
      <c r="B178" s="112">
        <v>127485</v>
      </c>
      <c r="C178" s="113">
        <v>120093</v>
      </c>
      <c r="D178" s="111">
        <f t="shared" si="5"/>
        <v>6.1552296969848319</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281</v>
      </c>
      <c r="C181" s="113">
        <v>169</v>
      </c>
      <c r="D181" s="111">
        <f t="shared" ref="D181:D184" si="6">IFERROR(((B181/C181)-1)*100,IF(B181+C181&lt;&gt;0,100,0))</f>
        <v>66.272189349112438</v>
      </c>
      <c r="E181" s="113">
        <v>10385</v>
      </c>
      <c r="F181" s="113">
        <v>12358</v>
      </c>
      <c r="G181" s="111">
        <f t="shared" ref="G181" si="7">IFERROR(((E181/F181)-1)*100,IF(E181+F181&lt;&gt;0,100,0))</f>
        <v>-15.96536656416896</v>
      </c>
    </row>
    <row r="182" spans="1:7" x14ac:dyDescent="0.2">
      <c r="A182" s="101" t="s">
        <v>32</v>
      </c>
      <c r="B182" s="112">
        <v>4144</v>
      </c>
      <c r="C182" s="113">
        <v>2291</v>
      </c>
      <c r="D182" s="111">
        <f t="shared" si="6"/>
        <v>80.881711043212576</v>
      </c>
      <c r="E182" s="113">
        <v>120915</v>
      </c>
      <c r="F182" s="113">
        <v>173820</v>
      </c>
      <c r="G182" s="111">
        <f t="shared" ref="G182" si="8">IFERROR(((E182/F182)-1)*100,IF(E182+F182&lt;&gt;0,100,0))</f>
        <v>-30.436658612357615</v>
      </c>
    </row>
    <row r="183" spans="1:7" x14ac:dyDescent="0.2">
      <c r="A183" s="101" t="s">
        <v>92</v>
      </c>
      <c r="B183" s="112">
        <v>73587</v>
      </c>
      <c r="C183" s="113">
        <v>35049</v>
      </c>
      <c r="D183" s="111">
        <f t="shared" si="6"/>
        <v>109.95463493965589</v>
      </c>
      <c r="E183" s="113">
        <v>1635618</v>
      </c>
      <c r="F183" s="113">
        <v>3487168</v>
      </c>
      <c r="G183" s="111">
        <f t="shared" ref="G183" si="9">IFERROR(((E183/F183)-1)*100,IF(E183+F183&lt;&gt;0,100,0))</f>
        <v>-53.096094022427366</v>
      </c>
    </row>
    <row r="184" spans="1:7" x14ac:dyDescent="0.2">
      <c r="A184" s="101" t="s">
        <v>93</v>
      </c>
      <c r="B184" s="112">
        <v>31534</v>
      </c>
      <c r="C184" s="113">
        <v>43897</v>
      </c>
      <c r="D184" s="111">
        <f t="shared" si="6"/>
        <v>-28.16365583069458</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2023-08-23T11:47:45Z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