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3A891F43-92AF-48FD-8EDB-A6916D1BCAD2}" xr6:coauthVersionLast="47" xr6:coauthVersionMax="47" xr10:uidLastSave="{00000000-0000-0000-0000-000000000000}"/>
  <bookViews>
    <workbookView xWindow="4800" yWindow="316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<sst xmlns="http://schemas.openxmlformats.org/spreadsheetml/2006/main" count="265" uniqueCount="100">
  <si>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</si>
  <si>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</si>
  <si>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</si>
  <si>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</si>
  <si>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</si>
  <si>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</si>
  <si>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</si>
  <si>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</si>
  <si>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</si>
  <si>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</si>
  <si>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</si>
  <si>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</si>
  <si>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</si>
  <si>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</si>
  <si>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</si>
  <si>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</si>
  <si>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</si>
  <si>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</si>
  <si>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</si>
  <si>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</si>
  <si>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</si>
  <si>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</si>
  <si>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</si>
  <si>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</si>
  <si>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</si>
  <si>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</si>
  <si>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</si>
  <si>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</si>
  <si>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</si>
  <si>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</si>
  <si>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</si>
  <si>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</si>
  <si>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</si>
  <si>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</si>
  <si>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</si>
  <si>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</si>
  <si>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</si>
  <si>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</si>
  <si>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</si>
  <si>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</si>
  <si>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</si>
  <si>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</si>
  <si>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</si>
  <si>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</si>
  <si>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</si>
  <si>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</si>
  <si>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</si>
  <si>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</si>
  <si>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</si>
  <si>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</si>
  <si>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</si>
  <si>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</si>
  <si>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</si>
  <si>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</si>
  <si>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</si>
  <si>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</si>
  <si>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</si>
  <si>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</si>
  <si>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</si>
  <si>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</si>
  <si>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</si>
  <si>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</si>
  <si>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</si>
  <si>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</si>
  <si>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</si>
  <si>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</si>
  <si>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</si>
  <si>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</si>
  <si>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</si>
  <si>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</si>
  <si>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</si>
  <si>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</si>
  <si>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</si>
  <si>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</si>
  <si>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</si>
  <si>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</si>
  <si>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</si>
  <si>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</si>
  <si>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</si>
  <si>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</si>
  <si>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</si>
  <si>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</si>
  <si>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</si>
  <si>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</si>
  <si>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</si>
  <si>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</si>
  <si>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</si>
  <si>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</si>
  <si>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</si>
  <si>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</si>
  <si>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</si>
  <si>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</si>
  <si>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</si>
  <si>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</si>
  <si>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</si>
  <si>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</si>
  <si>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</si>
  <si>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23 May 2025</t>
  </si>
  <si>
    <t>23.05.2025</t>
  </si>
  <si>
    <t>24.05.2024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</si>
</sst>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1946444</v>
      </c>
      <c r="C11" s="54">
        <v>1841684</v>
      </c>
      <c r="D11" s="73">
        <f>IFERROR(((B11/C11)-1)*100,IF(B11+C11&lt;&gt;0,100,0))</f>
        <v>5.6882722551751641</v>
      </c>
      <c r="E11" s="54">
        <v>37207179</v>
      </c>
      <c r="F11" s="54">
        <v>33953755</v>
      </c>
      <c r="G11" s="73">
        <f>IFERROR(((E11/F11)-1)*100,IF(E11+F11&lt;&gt;0,100,0))</f>
        <v>9.5819269474024296</v>
      </c>
    </row>
    <row r="12" spans="1:7" s="15" customFormat="1" ht="12" x14ac:dyDescent="0.2">
      <c r="A12" s="51" t="s">
        <v>9</v>
      </c>
      <c r="B12" s="54">
        <v>1330721.1229999999</v>
      </c>
      <c r="C12" s="54">
        <v>1285162.1000000001</v>
      </c>
      <c r="D12" s="73">
        <f>IFERROR(((B12/C12)-1)*100,IF(B12+C12&lt;&gt;0,100,0))</f>
        <v>3.5450020662763038</v>
      </c>
      <c r="E12" s="54">
        <v>31952341.528999999</v>
      </c>
      <c r="F12" s="54">
        <v>27650392.541000001</v>
      </c>
      <c r="G12" s="73">
        <f>IFERROR(((E12/F12)-1)*100,IF(E12+F12&lt;&gt;0,100,0))</f>
        <v>15.558364973014637</v>
      </c>
    </row>
    <row r="13" spans="1:7" s="15" customFormat="1" ht="12" x14ac:dyDescent="0.2">
      <c r="A13" s="51" t="s">
        <v>10</v>
      </c>
      <c r="B13" s="54">
        <v>112842698.043064</v>
      </c>
      <c r="C13" s="54">
        <v>94474508.417486295</v>
      </c>
      <c r="D13" s="73">
        <f>IFERROR(((B13/C13)-1)*100,IF(B13+C13&lt;&gt;0,100,0))</f>
        <v>19.442482351332281</v>
      </c>
      <c r="E13" s="54">
        <v>2526629872.5907001</v>
      </c>
      <c r="F13" s="54">
        <v>1931194992.1473601</v>
      </c>
      <c r="G13" s="73">
        <f>IFERROR(((E13/F13)-1)*100,IF(E13+F13&lt;&gt;0,100,0))</f>
        <v>30.83245777171657</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462</v>
      </c>
      <c r="C16" s="54">
        <v>416</v>
      </c>
      <c r="D16" s="73">
        <f>IFERROR(((B16/C16)-1)*100,IF(B16+C16&lt;&gt;0,100,0))</f>
        <v>11.057692307692314</v>
      </c>
      <c r="E16" s="54">
        <v>8902</v>
      </c>
      <c r="F16" s="54">
        <v>8937</v>
      </c>
      <c r="G16" s="73">
        <f>IFERROR(((E16/F16)-1)*100,IF(E16+F16&lt;&gt;0,100,0))</f>
        <v>-0.39163030099585994</v>
      </c>
    </row>
    <row r="17" spans="1:7" s="15" customFormat="1" ht="12" x14ac:dyDescent="0.2">
      <c r="A17" s="51" t="s">
        <v>9</v>
      </c>
      <c r="B17" s="54">
        <v>147688.67600000001</v>
      </c>
      <c r="C17" s="54">
        <v>147079.33300000001</v>
      </c>
      <c r="D17" s="73">
        <f>IFERROR(((B17/C17)-1)*100,IF(B17+C17&lt;&gt;0,100,0))</f>
        <v>0.41429546053217692</v>
      </c>
      <c r="E17" s="54">
        <v>3777738.05</v>
      </c>
      <c r="F17" s="54">
        <v>4142740.9019999998</v>
      </c>
      <c r="G17" s="73">
        <f>IFERROR(((E17/F17)-1)*100,IF(E17+F17&lt;&gt;0,100,0))</f>
        <v>-8.8106608797037467</v>
      </c>
    </row>
    <row r="18" spans="1:7" s="15" customFormat="1" ht="12" x14ac:dyDescent="0.2">
      <c r="A18" s="51" t="s">
        <v>10</v>
      </c>
      <c r="B18" s="54">
        <v>15244163.678454001</v>
      </c>
      <c r="C18" s="54">
        <v>7381864.6903913599</v>
      </c>
      <c r="D18" s="73">
        <f>IFERROR(((B18/C18)-1)*100,IF(B18+C18&lt;&gt;0,100,0))</f>
        <v>106.5083053919512</v>
      </c>
      <c r="E18" s="54">
        <v>279897218.48967201</v>
      </c>
      <c r="F18" s="54">
        <v>215488581.77734399</v>
      </c>
      <c r="G18" s="73">
        <f>IFERROR(((E18/F18)-1)*100,IF(E18+F18&lt;&gt;0,100,0))</f>
        <v>29.889582167689511</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17239503.19492</v>
      </c>
      <c r="C24" s="53">
        <v>12949559.79614</v>
      </c>
      <c r="D24" s="52">
        <f>B24-C24</f>
        <v>4289943.3987799995</v>
      </c>
      <c r="E24" s="54">
        <v>323565631.24106002</v>
      </c>
      <c r="F24" s="54">
        <v>281903172.01662999</v>
      </c>
      <c r="G24" s="52">
        <f>E24-F24</f>
        <v>41662459.224430025</v>
      </c>
    </row>
    <row r="25" spans="1:7" s="15" customFormat="1" ht="12" x14ac:dyDescent="0.2">
      <c r="A25" s="55" t="s">
        <v>15</v>
      </c>
      <c r="B25" s="53">
        <v>21670926.662459999</v>
      </c>
      <c r="C25" s="53">
        <v>17756394.19923</v>
      </c>
      <c r="D25" s="52">
        <f>B25-C25</f>
        <v>3914532.4632299989</v>
      </c>
      <c r="E25" s="54">
        <v>425867707.14301997</v>
      </c>
      <c r="F25" s="54">
        <v>339029159.71594</v>
      </c>
      <c r="G25" s="52">
        <f>E25-F25</f>
        <v>86838547.427079976</v>
      </c>
    </row>
    <row r="26" spans="1:7" s="25" customFormat="1" ht="12" x14ac:dyDescent="0.2">
      <c r="A26" s="56" t="s">
        <v>16</v>
      </c>
      <c r="B26" s="57">
        <f>B24-B25</f>
        <v>-4431423.4675399996</v>
      </c>
      <c r="C26" s="57">
        <f>C24-C25</f>
        <v>-4806834.4030900002</v>
      </c>
      <c r="D26" s="57"/>
      <c r="E26" s="57">
        <f>E24-E25</f>
        <v>-102302075.90195996</v>
      </c>
      <c r="F26" s="57">
        <f>F24-F25</f>
        <v>-57125987.699310005</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93528.739424650004</v>
      </c>
      <c r="C33" s="104">
        <v>79150.835874869997</v>
      </c>
      <c r="D33" s="73">
        <f t="shared" ref="D33:D42" si="0">IFERROR(((B33/C33)-1)*100,IF(B33+C33&lt;&gt;0,100,0))</f>
        <v>18.165194834467833</v>
      </c>
      <c r="E33" s="51"/>
      <c r="F33" s="104">
        <v>93994.12</v>
      </c>
      <c r="G33" s="104">
        <v>91753.14</v>
      </c>
    </row>
    <row r="34" spans="1:7" s="15" customFormat="1" ht="12" x14ac:dyDescent="0.2">
      <c r="A34" s="51" t="s">
        <v>23</v>
      </c>
      <c r="B34" s="104">
        <v>94287.499242530001</v>
      </c>
      <c r="C34" s="104">
        <v>81613.223635949995</v>
      </c>
      <c r="D34" s="73">
        <f t="shared" si="0"/>
        <v>15.529683845250153</v>
      </c>
      <c r="E34" s="51"/>
      <c r="F34" s="104">
        <v>94740.75</v>
      </c>
      <c r="G34" s="104">
        <v>90567.72</v>
      </c>
    </row>
    <row r="35" spans="1:7" s="15" customFormat="1" ht="12" x14ac:dyDescent="0.2">
      <c r="A35" s="51" t="s">
        <v>24</v>
      </c>
      <c r="B35" s="104">
        <v>89838.875082019993</v>
      </c>
      <c r="C35" s="104">
        <v>74081.338743700006</v>
      </c>
      <c r="D35" s="73">
        <f t="shared" si="0"/>
        <v>21.270587985506715</v>
      </c>
      <c r="E35" s="51"/>
      <c r="F35" s="104">
        <v>90058.73</v>
      </c>
      <c r="G35" s="104">
        <v>88830.98</v>
      </c>
    </row>
    <row r="36" spans="1:7" s="15" customFormat="1" ht="12" x14ac:dyDescent="0.2">
      <c r="A36" s="51" t="s">
        <v>25</v>
      </c>
      <c r="B36" s="104">
        <v>85934.523235240005</v>
      </c>
      <c r="C36" s="104">
        <v>72746.055104309999</v>
      </c>
      <c r="D36" s="73">
        <f t="shared" si="0"/>
        <v>18.129461607257149</v>
      </c>
      <c r="E36" s="51"/>
      <c r="F36" s="104">
        <v>86389.5</v>
      </c>
      <c r="G36" s="104">
        <v>84273.69</v>
      </c>
    </row>
    <row r="37" spans="1:7" s="15" customFormat="1" ht="12" x14ac:dyDescent="0.2">
      <c r="A37" s="51" t="s">
        <v>79</v>
      </c>
      <c r="B37" s="104">
        <v>73781.346743860006</v>
      </c>
      <c r="C37" s="104">
        <v>62581.350636800002</v>
      </c>
      <c r="D37" s="73">
        <f t="shared" si="0"/>
        <v>17.896699245212556</v>
      </c>
      <c r="E37" s="51"/>
      <c r="F37" s="104">
        <v>74552.88</v>
      </c>
      <c r="G37" s="104">
        <v>65955.87</v>
      </c>
    </row>
    <row r="38" spans="1:7" s="15" customFormat="1" ht="12" x14ac:dyDescent="0.2">
      <c r="A38" s="51" t="s">
        <v>26</v>
      </c>
      <c r="B38" s="104">
        <v>132226.58764523</v>
      </c>
      <c r="C38" s="104">
        <v>109834.93202674</v>
      </c>
      <c r="D38" s="73">
        <f t="shared" si="0"/>
        <v>20.386643124646909</v>
      </c>
      <c r="E38" s="51"/>
      <c r="F38" s="104">
        <v>134368.48000000001</v>
      </c>
      <c r="G38" s="104">
        <v>130722.91</v>
      </c>
    </row>
    <row r="39" spans="1:7" s="15" customFormat="1" ht="12" x14ac:dyDescent="0.2">
      <c r="A39" s="51" t="s">
        <v>27</v>
      </c>
      <c r="B39" s="104">
        <v>20590.267682109999</v>
      </c>
      <c r="C39" s="104">
        <v>17235.06832468</v>
      </c>
      <c r="D39" s="73">
        <f t="shared" si="0"/>
        <v>19.467282021884856</v>
      </c>
      <c r="E39" s="51"/>
      <c r="F39" s="104">
        <v>21118.959999999999</v>
      </c>
      <c r="G39" s="104">
        <v>20351.12</v>
      </c>
    </row>
    <row r="40" spans="1:7" s="15" customFormat="1" ht="12" x14ac:dyDescent="0.2">
      <c r="A40" s="51" t="s">
        <v>28</v>
      </c>
      <c r="B40" s="104">
        <v>128882.64098065</v>
      </c>
      <c r="C40" s="104">
        <v>107377.68139898</v>
      </c>
      <c r="D40" s="73">
        <f t="shared" si="0"/>
        <v>20.027401692316936</v>
      </c>
      <c r="E40" s="51"/>
      <c r="F40" s="104">
        <v>131492.60999999999</v>
      </c>
      <c r="G40" s="104">
        <v>127514.32</v>
      </c>
    </row>
    <row r="41" spans="1:7" s="15" customFormat="1" ht="12" x14ac:dyDescent="0.2">
      <c r="A41" s="51" t="s">
        <v>29</v>
      </c>
      <c r="B41" s="59"/>
      <c r="C41" s="59"/>
      <c r="D41" s="73">
        <f t="shared" si="0"/>
        <v>0</v>
      </c>
      <c r="E41" s="51"/>
      <c r="F41" s="59"/>
      <c r="G41" s="59"/>
    </row>
    <row r="42" spans="1:7" s="15" customFormat="1" ht="12" x14ac:dyDescent="0.2">
      <c r="A42" s="51" t="s">
        <v>78</v>
      </c>
      <c r="B42" s="104">
        <v>606.22238834999996</v>
      </c>
      <c r="C42" s="104">
        <v>669.08051380999996</v>
      </c>
      <c r="D42" s="73">
        <f t="shared" si="0"/>
        <v>-9.3947027543907708</v>
      </c>
      <c r="E42" s="51"/>
      <c r="F42" s="104">
        <v>615.91</v>
      </c>
      <c r="G42" s="104">
        <v>534.35</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21037.379634137698</v>
      </c>
      <c r="D48" s="59"/>
      <c r="E48" s="105">
        <v>19302.9536795817</v>
      </c>
      <c r="F48" s="59"/>
      <c r="G48" s="73">
        <f>IFERROR(((C48/E48)-1)*100,IF(C48+E48&lt;&gt;0,100,0))</f>
        <v>8.9852878649894876</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6479</v>
      </c>
      <c r="D54" s="62"/>
      <c r="E54" s="106">
        <v>1036685</v>
      </c>
      <c r="F54" s="106">
        <v>135142359.05500001</v>
      </c>
      <c r="G54" s="106">
        <v>11364382.615599999</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5173</v>
      </c>
      <c r="C68" s="53">
        <v>5705</v>
      </c>
      <c r="D68" s="73">
        <f>IFERROR(((B68/C68)-1)*100,IF(B68+C68&lt;&gt;0,100,0))</f>
        <v>-9.3251533742331301</v>
      </c>
      <c r="E68" s="53">
        <v>118456</v>
      </c>
      <c r="F68" s="53">
        <v>121284</v>
      </c>
      <c r="G68" s="73">
        <f>IFERROR(((E68/F68)-1)*100,IF(E68+F68&lt;&gt;0,100,0))</f>
        <v>-2.3317172916460516</v>
      </c>
    </row>
    <row r="69" spans="1:7" s="15" customFormat="1" ht="12" x14ac:dyDescent="0.2">
      <c r="A69" s="66" t="s">
        <v>54</v>
      </c>
      <c r="B69" s="54">
        <v>235764085.396</v>
      </c>
      <c r="C69" s="53">
        <v>236205119.95899999</v>
      </c>
      <c r="D69" s="73">
        <f>IFERROR(((B69/C69)-1)*100,IF(B69+C69&lt;&gt;0,100,0))</f>
        <v>-0.18671676679851146</v>
      </c>
      <c r="E69" s="53">
        <v>5448771020.9820004</v>
      </c>
      <c r="F69" s="53">
        <v>4772955177.9370003</v>
      </c>
      <c r="G69" s="73">
        <f>IFERROR(((E69/F69)-1)*100,IF(E69+F69&lt;&gt;0,100,0))</f>
        <v>14.159274869560079</v>
      </c>
    </row>
    <row r="70" spans="1:7" s="15" customFormat="1" ht="12" x14ac:dyDescent="0.2">
      <c r="A70" s="66" t="s">
        <v>55</v>
      </c>
      <c r="B70" s="54">
        <v>220687772.87389001</v>
      </c>
      <c r="C70" s="53">
        <v>208998207.62825999</v>
      </c>
      <c r="D70" s="73">
        <f>IFERROR(((B70/C70)-1)*100,IF(B70+C70&lt;&gt;0,100,0))</f>
        <v>5.5931413854141576</v>
      </c>
      <c r="E70" s="53">
        <v>5000492012.2458801</v>
      </c>
      <c r="F70" s="53">
        <v>4245413033.4690099</v>
      </c>
      <c r="G70" s="73">
        <f>IFERROR(((E70/F70)-1)*100,IF(E70+F70&lt;&gt;0,100,0))</f>
        <v>17.785760132739803</v>
      </c>
    </row>
    <row r="71" spans="1:7" s="15" customFormat="1" ht="12" x14ac:dyDescent="0.2">
      <c r="A71" s="66" t="s">
        <v>93</v>
      </c>
      <c r="B71" s="73">
        <f>IFERROR(B69/B68/1000,)</f>
        <v>45.575891242219214</v>
      </c>
      <c r="C71" s="73">
        <f>IFERROR(C69/C68/1000,)</f>
        <v>41.403176154075375</v>
      </c>
      <c r="D71" s="73">
        <f>IFERROR(((B71/C71)-1)*100,IF(B71+C71&lt;&gt;0,100,0))</f>
        <v>10.078248761920428</v>
      </c>
      <c r="E71" s="73">
        <f>IFERROR(E69/E68/1000,)</f>
        <v>45.998269576737357</v>
      </c>
      <c r="F71" s="73">
        <f>IFERROR(F69/F68/1000,)</f>
        <v>39.353543566645229</v>
      </c>
      <c r="G71" s="73">
        <f>IFERROR(((E71/F71)-1)*100,IF(E71+F71&lt;&gt;0,100,0))</f>
        <v>16.884695526437877</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3023</v>
      </c>
      <c r="C74" s="53">
        <v>2594</v>
      </c>
      <c r="D74" s="73">
        <f>IFERROR(((B74/C74)-1)*100,IF(B74+C74&lt;&gt;0,100,0))</f>
        <v>16.538164996144957</v>
      </c>
      <c r="E74" s="53">
        <v>50975</v>
      </c>
      <c r="F74" s="53">
        <v>53563</v>
      </c>
      <c r="G74" s="73">
        <f>IFERROR(((E74/F74)-1)*100,IF(E74+F74&lt;&gt;0,100,0))</f>
        <v>-4.831693519780444</v>
      </c>
    </row>
    <row r="75" spans="1:7" s="15" customFormat="1" ht="12" x14ac:dyDescent="0.2">
      <c r="A75" s="66" t="s">
        <v>54</v>
      </c>
      <c r="B75" s="54">
        <v>872231860.28999996</v>
      </c>
      <c r="C75" s="53">
        <v>582640963.37399995</v>
      </c>
      <c r="D75" s="73">
        <f>IFERROR(((B75/C75)-1)*100,IF(B75+C75&lt;&gt;0,100,0))</f>
        <v>49.70314741329134</v>
      </c>
      <c r="E75" s="53">
        <v>14402358160.201</v>
      </c>
      <c r="F75" s="53">
        <v>13096158071.562</v>
      </c>
      <c r="G75" s="73">
        <f>IFERROR(((E75/F75)-1)*100,IF(E75+F75&lt;&gt;0,100,0))</f>
        <v>9.9739181636435923</v>
      </c>
    </row>
    <row r="76" spans="1:7" s="15" customFormat="1" ht="12" x14ac:dyDescent="0.2">
      <c r="A76" s="66" t="s">
        <v>55</v>
      </c>
      <c r="B76" s="54">
        <v>807015960.09691</v>
      </c>
      <c r="C76" s="53">
        <v>509824322.60378999</v>
      </c>
      <c r="D76" s="73">
        <f>IFERROR(((B76/C76)-1)*100,IF(B76+C76&lt;&gt;0,100,0))</f>
        <v>58.292950005855751</v>
      </c>
      <c r="E76" s="53">
        <v>13385280016.8209</v>
      </c>
      <c r="F76" s="53">
        <v>11508388877.946899</v>
      </c>
      <c r="G76" s="73">
        <f>IFERROR(((E76/F76)-1)*100,IF(E76+F76&lt;&gt;0,100,0))</f>
        <v>16.308895700167181</v>
      </c>
    </row>
    <row r="77" spans="1:7" s="15" customFormat="1" ht="12" x14ac:dyDescent="0.2">
      <c r="A77" s="66" t="s">
        <v>93</v>
      </c>
      <c r="B77" s="73">
        <f>IFERROR(B75/B74/1000,)</f>
        <v>288.53187571617599</v>
      </c>
      <c r="C77" s="73">
        <f>IFERROR(C75/C74/1000,)</f>
        <v>224.61101132382421</v>
      </c>
      <c r="D77" s="73">
        <f>IFERROR(((B77/C77)-1)*100,IF(B77+C77&lt;&gt;0,100,0))</f>
        <v>28.45847316906309</v>
      </c>
      <c r="E77" s="73">
        <f>IFERROR(E75/E74/1000,)</f>
        <v>282.53767847378128</v>
      </c>
      <c r="F77" s="73">
        <f>IFERROR(F75/F74/1000,)</f>
        <v>244.50008534925229</v>
      </c>
      <c r="G77" s="73">
        <f>IFERROR(((E77/F77)-1)*100,IF(E77+F77&lt;&gt;0,100,0))</f>
        <v>15.557292370755116</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221</v>
      </c>
      <c r="C80" s="53">
        <v>99</v>
      </c>
      <c r="D80" s="73">
        <f>IFERROR(((B80/C80)-1)*100,IF(B80+C80&lt;&gt;0,100,0))</f>
        <v>123.23232323232322</v>
      </c>
      <c r="E80" s="53">
        <v>6227</v>
      </c>
      <c r="F80" s="53">
        <v>4420</v>
      </c>
      <c r="G80" s="73">
        <f>IFERROR(((E80/F80)-1)*100,IF(E80+F80&lt;&gt;0,100,0))</f>
        <v>40.882352941176478</v>
      </c>
    </row>
    <row r="81" spans="1:7" s="15" customFormat="1" ht="12" x14ac:dyDescent="0.2">
      <c r="A81" s="66" t="s">
        <v>54</v>
      </c>
      <c r="B81" s="54">
        <v>17035051.947999999</v>
      </c>
      <c r="C81" s="53">
        <v>17686931.719999999</v>
      </c>
      <c r="D81" s="73">
        <f>IFERROR(((B81/C81)-1)*100,IF(B81+C81&lt;&gt;0,100,0))</f>
        <v>-3.685657763143102</v>
      </c>
      <c r="E81" s="53">
        <v>454059291.94</v>
      </c>
      <c r="F81" s="53">
        <v>464161161.07800001</v>
      </c>
      <c r="G81" s="73">
        <f>IFERROR(((E81/F81)-1)*100,IF(E81+F81&lt;&gt;0,100,0))</f>
        <v>-2.1763710506365386</v>
      </c>
    </row>
    <row r="82" spans="1:7" s="15" customFormat="1" ht="12" x14ac:dyDescent="0.2">
      <c r="A82" s="66" t="s">
        <v>55</v>
      </c>
      <c r="B82" s="54">
        <v>5565712.1209296901</v>
      </c>
      <c r="C82" s="53">
        <v>-2694509.95109009</v>
      </c>
      <c r="D82" s="73">
        <f>IFERROR(((B82/C82)-1)*100,IF(B82+C82&lt;&gt;0,100,0))</f>
        <v>-306.55748993163036</v>
      </c>
      <c r="E82" s="53">
        <v>95606500.348382801</v>
      </c>
      <c r="F82" s="53">
        <v>103531810.408145</v>
      </c>
      <c r="G82" s="73">
        <f>IFERROR(((E82/F82)-1)*100,IF(E82+F82&lt;&gt;0,100,0))</f>
        <v>-7.6549516796034833</v>
      </c>
    </row>
    <row r="83" spans="1:7" x14ac:dyDescent="0.2">
      <c r="A83" s="66" t="s">
        <v>93</v>
      </c>
      <c r="B83" s="73">
        <f>IFERROR(B81/B80/1000,)</f>
        <v>77.081683022624432</v>
      </c>
      <c r="C83" s="73">
        <f>IFERROR(C81/C80/1000,)</f>
        <v>178.65587595959596</v>
      </c>
      <c r="D83" s="73">
        <f>IFERROR(((B83/C83)-1)*100,IF(B83+C83&lt;&gt;0,100,0))</f>
        <v>-56.854661169914777</v>
      </c>
      <c r="E83" s="73">
        <f>IFERROR(E81/E80/1000,)</f>
        <v>72.917824303838117</v>
      </c>
      <c r="F83" s="73">
        <f>IFERROR(F81/F80/1000,)</f>
        <v>105.0138373479638</v>
      </c>
      <c r="G83" s="73">
        <f>IFERROR(((E83/F83)-1)*100,IF(E83+F83&lt;&gt;0,100,0))</f>
        <v>-30.563603668510286</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8417</v>
      </c>
      <c r="C86" s="51">
        <f>C68+C74+C80</f>
        <v>8398</v>
      </c>
      <c r="D86" s="73">
        <f>IFERROR(((B86/C86)-1)*100,IF(B86+C86&lt;&gt;0,100,0))</f>
        <v>0.22624434389140191</v>
      </c>
      <c r="E86" s="51">
        <f>E68+E74+E80</f>
        <v>175658</v>
      </c>
      <c r="F86" s="51">
        <f>F68+F74+F80</f>
        <v>179267</v>
      </c>
      <c r="G86" s="73">
        <f>IFERROR(((E86/F86)-1)*100,IF(E86+F86&lt;&gt;0,100,0))</f>
        <v>-2.0131981904087159</v>
      </c>
    </row>
    <row r="87" spans="1:7" s="15" customFormat="1" ht="12" x14ac:dyDescent="0.2">
      <c r="A87" s="66" t="s">
        <v>54</v>
      </c>
      <c r="B87" s="51">
        <f t="shared" ref="B87:C87" si="1">B69+B75+B81</f>
        <v>1125030997.6339998</v>
      </c>
      <c r="C87" s="51">
        <f t="shared" si="1"/>
        <v>836533015.05299997</v>
      </c>
      <c r="D87" s="73">
        <f>IFERROR(((B87/C87)-1)*100,IF(B87+C87&lt;&gt;0,100,0))</f>
        <v>34.487339697252906</v>
      </c>
      <c r="E87" s="51">
        <f t="shared" ref="E87:F87" si="2">E69+E75+E81</f>
        <v>20305188473.122997</v>
      </c>
      <c r="F87" s="51">
        <f t="shared" si="2"/>
        <v>18333274410.577</v>
      </c>
      <c r="G87" s="73">
        <f>IFERROR(((E87/F87)-1)*100,IF(E87+F87&lt;&gt;0,100,0))</f>
        <v>10.755929455833279</v>
      </c>
    </row>
    <row r="88" spans="1:7" s="15" customFormat="1" ht="12" x14ac:dyDescent="0.2">
      <c r="A88" s="66" t="s">
        <v>55</v>
      </c>
      <c r="B88" s="51">
        <f t="shared" ref="B88:C88" si="3">B70+B76+B82</f>
        <v>1033269445.0917298</v>
      </c>
      <c r="C88" s="51">
        <f t="shared" si="3"/>
        <v>716128020.28095984</v>
      </c>
      <c r="D88" s="73">
        <f>IFERROR(((B88/C88)-1)*100,IF(B88+C88&lt;&gt;0,100,0))</f>
        <v>44.285576856264505</v>
      </c>
      <c r="E88" s="51">
        <f t="shared" ref="E88:F88" si="4">E70+E76+E82</f>
        <v>18481378529.415161</v>
      </c>
      <c r="F88" s="51">
        <f t="shared" si="4"/>
        <v>15857333721.824055</v>
      </c>
      <c r="G88" s="73">
        <f>IFERROR(((E88/F88)-1)*100,IF(E88+F88&lt;&gt;0,100,0))</f>
        <v>16.547831139983504</v>
      </c>
    </row>
    <row r="89" spans="1:7" x14ac:dyDescent="0.2">
      <c r="A89" s="66" t="s">
        <v>94</v>
      </c>
      <c r="B89" s="73">
        <f>IFERROR((B75/B87)*100,IF(B75+B87&lt;&gt;0,100,0))</f>
        <v>77.529584706941407</v>
      </c>
      <c r="C89" s="73">
        <f>IFERROR((C75/C87)*100,IF(C75+C87&lt;&gt;0,100,0))</f>
        <v>69.649488171974397</v>
      </c>
      <c r="D89" s="73">
        <f>IFERROR(((B89/C89)-1)*100,IF(B89+C89&lt;&gt;0,100,0))</f>
        <v>11.313933155560218</v>
      </c>
      <c r="E89" s="73">
        <f>IFERROR((E75/E87)*100,IF(E75+E87&lt;&gt;0,100,0))</f>
        <v>70.929448299702855</v>
      </c>
      <c r="F89" s="73">
        <f>IFERROR((F75/F87)*100,IF(F75+F87&lt;&gt;0,100,0))</f>
        <v>71.433819067293541</v>
      </c>
      <c r="G89" s="73">
        <f>IFERROR(((E89/F89)-1)*100,IF(E89+F89&lt;&gt;0,100,0))</f>
        <v>-0.70606720202870399</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115886022.664</v>
      </c>
      <c r="C97" s="107">
        <v>99137870.781000003</v>
      </c>
      <c r="D97" s="52">
        <f>B97-C97</f>
        <v>16748151.883000001</v>
      </c>
      <c r="E97" s="107">
        <v>2107124954.8110001</v>
      </c>
      <c r="F97" s="107">
        <v>2150900692.427</v>
      </c>
      <c r="G97" s="68">
        <f>E97-F97</f>
        <v>-43775737.615999937</v>
      </c>
    </row>
    <row r="98" spans="1:7" s="15" customFormat="1" ht="13.5" x14ac:dyDescent="0.2">
      <c r="A98" s="66" t="s">
        <v>88</v>
      </c>
      <c r="B98" s="53">
        <v>138003587.35100001</v>
      </c>
      <c r="C98" s="107">
        <v>121751796.851</v>
      </c>
      <c r="D98" s="52">
        <f>B98-C98</f>
        <v>16251790.500000015</v>
      </c>
      <c r="E98" s="107">
        <v>2066577648.9289999</v>
      </c>
      <c r="F98" s="107">
        <v>2122238774.7479999</v>
      </c>
      <c r="G98" s="68">
        <f>E98-F98</f>
        <v>-55661125.819000006</v>
      </c>
    </row>
    <row r="99" spans="1:7" s="15" customFormat="1" ht="12" x14ac:dyDescent="0.2">
      <c r="A99" s="69" t="s">
        <v>16</v>
      </c>
      <c r="B99" s="52">
        <f>B97-B98</f>
        <v>-22117564.687000006</v>
      </c>
      <c r="C99" s="52">
        <f>C97-C98</f>
        <v>-22613926.069999993</v>
      </c>
      <c r="D99" s="70"/>
      <c r="E99" s="52">
        <f>E97-E98</f>
        <v>40547305.882000208</v>
      </c>
      <c r="F99" s="70">
        <f>F97-F98</f>
        <v>28661917.679000139</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1128.2267410453401</v>
      </c>
      <c r="C111" s="108">
        <v>948.18444173924797</v>
      </c>
      <c r="D111" s="73">
        <f>IFERROR(((B111/C111)-1)*100,IF(B111+C111&lt;&gt;0,100,0))</f>
        <v>18.988109420551314</v>
      </c>
      <c r="E111" s="72"/>
      <c r="F111" s="109">
        <v>1130.2387452580799</v>
      </c>
      <c r="G111" s="109">
        <v>1127.0898515089</v>
      </c>
    </row>
    <row r="112" spans="1:7" s="15" customFormat="1" ht="12" x14ac:dyDescent="0.2">
      <c r="A112" s="66" t="s">
        <v>50</v>
      </c>
      <c r="B112" s="109">
        <v>1111.7492292186901</v>
      </c>
      <c r="C112" s="108">
        <v>934.08805258227096</v>
      </c>
      <c r="D112" s="73">
        <f>IFERROR(((B112/C112)-1)*100,IF(B112+C112&lt;&gt;0,100,0))</f>
        <v>19.019746173316076</v>
      </c>
      <c r="E112" s="72"/>
      <c r="F112" s="109">
        <v>1113.5477546315501</v>
      </c>
      <c r="G112" s="109">
        <v>1110.59121187711</v>
      </c>
    </row>
    <row r="113" spans="1:7" s="15" customFormat="1" ht="12" x14ac:dyDescent="0.2">
      <c r="A113" s="66" t="s">
        <v>51</v>
      </c>
      <c r="B113" s="109">
        <v>1214.1213242803799</v>
      </c>
      <c r="C113" s="108">
        <v>1024.26446662955</v>
      </c>
      <c r="D113" s="73">
        <f>IFERROR(((B113/C113)-1)*100,IF(B113+C113&lt;&gt;0,100,0))</f>
        <v>18.5359215160098</v>
      </c>
      <c r="E113" s="72"/>
      <c r="F113" s="109">
        <v>1218.3330857169401</v>
      </c>
      <c r="G113" s="109">
        <v>1213.31734680875</v>
      </c>
    </row>
    <row r="114" spans="1:7" s="25" customFormat="1" ht="12" x14ac:dyDescent="0.2">
      <c r="A114" s="69" t="s">
        <v>52</v>
      </c>
      <c r="B114" s="73"/>
      <c r="C114" s="72"/>
      <c r="D114" s="74"/>
      <c r="E114" s="72"/>
      <c r="F114" s="58"/>
      <c r="G114" s="58"/>
    </row>
    <row r="115" spans="1:7" s="15" customFormat="1" ht="12" x14ac:dyDescent="0.2">
      <c r="A115" s="66" t="s">
        <v>56</v>
      </c>
      <c r="B115" s="109">
        <v>806.30302848593601</v>
      </c>
      <c r="C115" s="108">
        <v>725.55666233341401</v>
      </c>
      <c r="D115" s="73">
        <f>IFERROR(((B115/C115)-1)*100,IF(B115+C115&lt;&gt;0,100,0))</f>
        <v>11.128884943711913</v>
      </c>
      <c r="E115" s="72"/>
      <c r="F115" s="109">
        <v>806.30302848593601</v>
      </c>
      <c r="G115" s="109">
        <v>805.32937577111602</v>
      </c>
    </row>
    <row r="116" spans="1:7" s="15" customFormat="1" ht="12" x14ac:dyDescent="0.2">
      <c r="A116" s="66" t="s">
        <v>57</v>
      </c>
      <c r="B116" s="109">
        <v>1113.77395303455</v>
      </c>
      <c r="C116" s="108">
        <v>942.24089398505203</v>
      </c>
      <c r="D116" s="73">
        <f>IFERROR(((B116/C116)-1)*100,IF(B116+C116&lt;&gt;0,100,0))</f>
        <v>18.204798809360454</v>
      </c>
      <c r="E116" s="72"/>
      <c r="F116" s="109">
        <v>1113.77395303455</v>
      </c>
      <c r="G116" s="109">
        <v>1112.0600896106</v>
      </c>
    </row>
    <row r="117" spans="1:7" s="15" customFormat="1" ht="12" x14ac:dyDescent="0.2">
      <c r="A117" s="66" t="s">
        <v>59</v>
      </c>
      <c r="B117" s="109">
        <v>1319.3158192660601</v>
      </c>
      <c r="C117" s="108">
        <v>1089.91574709521</v>
      </c>
      <c r="D117" s="73">
        <f>IFERROR(((B117/C117)-1)*100,IF(B117+C117&lt;&gt;0,100,0))</f>
        <v>21.047505073877115</v>
      </c>
      <c r="E117" s="72"/>
      <c r="F117" s="109">
        <v>1321.45700918738</v>
      </c>
      <c r="G117" s="109">
        <v>1317.2664687675799</v>
      </c>
    </row>
    <row r="118" spans="1:7" s="15" customFormat="1" ht="12" x14ac:dyDescent="0.2">
      <c r="A118" s="66" t="s">
        <v>58</v>
      </c>
      <c r="B118" s="109">
        <v>1196.7881634175601</v>
      </c>
      <c r="C118" s="108">
        <v>992.45370065067505</v>
      </c>
      <c r="D118" s="73">
        <f>IFERROR(((B118/C118)-1)*100,IF(B118+C118&lt;&gt;0,100,0))</f>
        <v>20.588815642776972</v>
      </c>
      <c r="E118" s="72"/>
      <c r="F118" s="109">
        <v>1202.8523470267901</v>
      </c>
      <c r="G118" s="109">
        <v>1196.4643145955299</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174</v>
      </c>
      <c r="C127" s="53">
        <v>97</v>
      </c>
      <c r="D127" s="73">
        <f>IFERROR(((B127/C127)-1)*100,IF(B127+C127&lt;&gt;0,100,0))</f>
        <v>79.381443298969074</v>
      </c>
      <c r="E127" s="53">
        <v>5791</v>
      </c>
      <c r="F127" s="53">
        <v>7282</v>
      </c>
      <c r="G127" s="73">
        <f>IFERROR(((E127/F127)-1)*100,IF(E127+F127&lt;&gt;0,100,0))</f>
        <v>-20.475144191156282</v>
      </c>
    </row>
    <row r="128" spans="1:7" s="15" customFormat="1" ht="12" x14ac:dyDescent="0.2">
      <c r="A128" s="66" t="s">
        <v>74</v>
      </c>
      <c r="B128" s="54">
        <v>5</v>
      </c>
      <c r="C128" s="53">
        <v>3</v>
      </c>
      <c r="D128" s="73">
        <f>IFERROR(((B128/C128)-1)*100,IF(B128+C128&lt;&gt;0,100,0))</f>
        <v>66.666666666666671</v>
      </c>
      <c r="E128" s="53">
        <v>188</v>
      </c>
      <c r="F128" s="53">
        <v>162</v>
      </c>
      <c r="G128" s="73">
        <f>IFERROR(((E128/F128)-1)*100,IF(E128+F128&lt;&gt;0,100,0))</f>
        <v>16.049382716049386</v>
      </c>
    </row>
    <row r="129" spans="1:7" s="25" customFormat="1" ht="12" x14ac:dyDescent="0.2">
      <c r="A129" s="69" t="s">
        <v>34</v>
      </c>
      <c r="B129" s="70">
        <f>SUM(B126:B128)</f>
        <v>179</v>
      </c>
      <c r="C129" s="70">
        <f>SUM(C126:C128)</f>
        <v>100</v>
      </c>
      <c r="D129" s="73">
        <f>IFERROR(((B129/C129)-1)*100,IF(B129+C129&lt;&gt;0,100,0))</f>
        <v>79</v>
      </c>
      <c r="E129" s="70">
        <f>SUM(E126:E128)</f>
        <v>5979</v>
      </c>
      <c r="F129" s="70">
        <f>SUM(F126:F128)</f>
        <v>7444</v>
      </c>
      <c r="G129" s="73">
        <f>IFERROR(((E129/F129)-1)*100,IF(E129+F129&lt;&gt;0,100,0))</f>
        <v>-19.680279419666846</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16</v>
      </c>
      <c r="C132" s="53">
        <v>14</v>
      </c>
      <c r="D132" s="73">
        <f>IFERROR(((B132/C132)-1)*100,IF(B132+C132&lt;&gt;0,100,0))</f>
        <v>14.285714285714279</v>
      </c>
      <c r="E132" s="53">
        <v>598</v>
      </c>
      <c r="F132" s="53">
        <v>650</v>
      </c>
      <c r="G132" s="73">
        <f>IFERROR(((E132/F132)-1)*100,IF(E132+F132&lt;&gt;0,100,0))</f>
        <v>-7.9999999999999964</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16</v>
      </c>
      <c r="C134" s="70">
        <f>SUM(C132:C133)</f>
        <v>14</v>
      </c>
      <c r="D134" s="73">
        <f>IFERROR(((B134/C134)-1)*100,IF(B134+C134&lt;&gt;0,100,0))</f>
        <v>14.285714285714279</v>
      </c>
      <c r="E134" s="70">
        <f>SUM(E132:E133)</f>
        <v>598</v>
      </c>
      <c r="F134" s="70">
        <f>SUM(F132:F133)</f>
        <v>650</v>
      </c>
      <c r="G134" s="73">
        <f>IFERROR(((E134/F134)-1)*100,IF(E134+F134&lt;&gt;0,100,0))</f>
        <v>-7.9999999999999964</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63611</v>
      </c>
      <c r="C138" s="53">
        <v>68395</v>
      </c>
      <c r="D138" s="73">
        <f>IFERROR(((B138/C138)-1)*100,IF(B138+C138&lt;&gt;0,100,0))</f>
        <v>-6.9946633525842516</v>
      </c>
      <c r="E138" s="53">
        <v>7642403</v>
      </c>
      <c r="F138" s="53">
        <v>7365688</v>
      </c>
      <c r="G138" s="73">
        <f>IFERROR(((E138/F138)-1)*100,IF(E138+F138&lt;&gt;0,100,0))</f>
        <v>3.7568113121272617</v>
      </c>
    </row>
    <row r="139" spans="1:7" s="15" customFormat="1" ht="12" x14ac:dyDescent="0.2">
      <c r="A139" s="66" t="s">
        <v>74</v>
      </c>
      <c r="B139" s="54">
        <v>13</v>
      </c>
      <c r="C139" s="53">
        <v>17</v>
      </c>
      <c r="D139" s="73">
        <f>IFERROR(((B139/C139)-1)*100,IF(B139+C139&lt;&gt;0,100,0))</f>
        <v>-23.529411764705888</v>
      </c>
      <c r="E139" s="53">
        <v>7599</v>
      </c>
      <c r="F139" s="53">
        <v>6363</v>
      </c>
      <c r="G139" s="73">
        <f>IFERROR(((E139/F139)-1)*100,IF(E139+F139&lt;&gt;0,100,0))</f>
        <v>19.424799622819421</v>
      </c>
    </row>
    <row r="140" spans="1:7" s="15" customFormat="1" ht="12" x14ac:dyDescent="0.2">
      <c r="A140" s="69" t="s">
        <v>34</v>
      </c>
      <c r="B140" s="70">
        <f>SUM(B137:B139)</f>
        <v>63624</v>
      </c>
      <c r="C140" s="70">
        <f>SUM(C137:C139)</f>
        <v>68412</v>
      </c>
      <c r="D140" s="73">
        <f>IFERROR(((B140/C140)-1)*100,IF(B140+C140&lt;&gt;0,100,0))</f>
        <v>-6.998772145237675</v>
      </c>
      <c r="E140" s="70">
        <f>SUM(E137:E139)</f>
        <v>7650002</v>
      </c>
      <c r="F140" s="70">
        <f>SUM(F137:F139)</f>
        <v>7372051</v>
      </c>
      <c r="G140" s="73">
        <f>IFERROR(((E140/F140)-1)*100,IF(E140+F140&lt;&gt;0,100,0))</f>
        <v>3.7703347413087673</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4526</v>
      </c>
      <c r="C143" s="53">
        <v>3620</v>
      </c>
      <c r="D143" s="73">
        <f>IFERROR(((B143/C143)-1)*100,)</f>
        <v>25.027624309392273</v>
      </c>
      <c r="E143" s="53">
        <v>256109</v>
      </c>
      <c r="F143" s="53">
        <v>488919</v>
      </c>
      <c r="G143" s="73">
        <f>IFERROR(((E143/F143)-1)*100,)</f>
        <v>-47.617294480271788</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4526</v>
      </c>
      <c r="C145" s="70">
        <f>SUM(C143:C144)</f>
        <v>3620</v>
      </c>
      <c r="D145" s="73">
        <f>IFERROR(((B145/C145)-1)*100,)</f>
        <v>25.027624309392273</v>
      </c>
      <c r="E145" s="70">
        <f>SUM(E143:E144)</f>
        <v>256109</v>
      </c>
      <c r="F145" s="70">
        <f>SUM(F143:F144)</f>
        <v>488919</v>
      </c>
      <c r="G145" s="73">
        <f>IFERROR(((E145/F145)-1)*100,)</f>
        <v>-47.617294480271788</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5766994.5144999996</v>
      </c>
      <c r="C149" s="53">
        <v>5628390.8564400002</v>
      </c>
      <c r="D149" s="73">
        <f>IFERROR(((B149/C149)-1)*100,IF(B149+C149&lt;&gt;0,100,0))</f>
        <v>2.4625805420284363</v>
      </c>
      <c r="E149" s="53">
        <v>696040233.44520998</v>
      </c>
      <c r="F149" s="53">
        <v>627880054.49889004</v>
      </c>
      <c r="G149" s="73">
        <f>IFERROR(((E149/F149)-1)*100,IF(E149+F149&lt;&gt;0,100,0))</f>
        <v>10.855605056720341</v>
      </c>
    </row>
    <row r="150" spans="1:7" x14ac:dyDescent="0.2">
      <c r="A150" s="66" t="s">
        <v>74</v>
      </c>
      <c r="B150" s="54">
        <v>146675.47</v>
      </c>
      <c r="C150" s="53">
        <v>163008</v>
      </c>
      <c r="D150" s="73">
        <f>IFERROR(((B150/C150)-1)*100,IF(B150+C150&lt;&gt;0,100,0))</f>
        <v>-10.019465302316455</v>
      </c>
      <c r="E150" s="53">
        <v>56070568.170000002</v>
      </c>
      <c r="F150" s="53">
        <v>45156847.409999996</v>
      </c>
      <c r="G150" s="73">
        <f>IFERROR(((E150/F150)-1)*100,IF(E150+F150&lt;&gt;0,100,0))</f>
        <v>24.168473633487441</v>
      </c>
    </row>
    <row r="151" spans="1:7" s="15" customFormat="1" ht="12" x14ac:dyDescent="0.2">
      <c r="A151" s="69" t="s">
        <v>34</v>
      </c>
      <c r="B151" s="70">
        <f>SUM(B148:B150)</f>
        <v>5913669.9844999993</v>
      </c>
      <c r="C151" s="70">
        <f>SUM(C148:C150)</f>
        <v>5791398.8564400002</v>
      </c>
      <c r="D151" s="73">
        <f>IFERROR(((B151/C151)-1)*100,IF(B151+C151&lt;&gt;0,100,0))</f>
        <v>2.1112537936155862</v>
      </c>
      <c r="E151" s="70">
        <f>SUM(E148:E150)</f>
        <v>752110801.61520994</v>
      </c>
      <c r="F151" s="70">
        <f>SUM(F148:F150)</f>
        <v>673036901.90889001</v>
      </c>
      <c r="G151" s="73">
        <f>IFERROR(((E151/F151)-1)*100,IF(E151+F151&lt;&gt;0,100,0))</f>
        <v>11.748820827215845</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8585.8279999999995</v>
      </c>
      <c r="C154" s="53">
        <v>7591.4660000000003</v>
      </c>
      <c r="D154" s="73">
        <f>IFERROR(((B154/C154)-1)*100,IF(B154+C154&lt;&gt;0,100,0))</f>
        <v>13.098418671703183</v>
      </c>
      <c r="E154" s="53">
        <v>350193.33522000001</v>
      </c>
      <c r="F154" s="53">
        <v>566490.19900000002</v>
      </c>
      <c r="G154" s="73">
        <f>IFERROR(((E154/F154)-1)*100,IF(E154+F154&lt;&gt;0,100,0))</f>
        <v>-38.181925152777438</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8585.8279999999995</v>
      </c>
      <c r="C156" s="70">
        <f>SUM(C154:C155)</f>
        <v>7591.4660000000003</v>
      </c>
      <c r="D156" s="73">
        <f>IFERROR(((B156/C156)-1)*100,IF(B156+C156&lt;&gt;0,100,0))</f>
        <v>13.098418671703183</v>
      </c>
      <c r="E156" s="70">
        <f>SUM(E154:E155)</f>
        <v>350193.33522000001</v>
      </c>
      <c r="F156" s="70">
        <f>SUM(F154:F155)</f>
        <v>566490.19900000002</v>
      </c>
      <c r="G156" s="73">
        <f>IFERROR(((E156/F156)-1)*100,IF(E156+F156&lt;&gt;0,100,0))</f>
        <v>-38.181925152777438</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1307407</v>
      </c>
      <c r="C160" s="53">
        <v>1514016</v>
      </c>
      <c r="D160" s="73">
        <f>IFERROR(((B160/C160)-1)*100,IF(B160+C160&lt;&gt;0,100,0))</f>
        <v>-13.64642117388456</v>
      </c>
      <c r="E160" s="65"/>
      <c r="F160" s="65"/>
      <c r="G160" s="52"/>
    </row>
    <row r="161" spans="1:7" s="15" customFormat="1" ht="12" x14ac:dyDescent="0.2">
      <c r="A161" s="66" t="s">
        <v>74</v>
      </c>
      <c r="B161" s="54">
        <v>1454</v>
      </c>
      <c r="C161" s="53">
        <v>1436</v>
      </c>
      <c r="D161" s="73">
        <f>IFERROR(((B161/C161)-1)*100,IF(B161+C161&lt;&gt;0,100,0))</f>
        <v>1.2534818941504211</v>
      </c>
      <c r="E161" s="65"/>
      <c r="F161" s="65"/>
      <c r="G161" s="52"/>
    </row>
    <row r="162" spans="1:7" s="25" customFormat="1" ht="12" x14ac:dyDescent="0.2">
      <c r="A162" s="69" t="s">
        <v>34</v>
      </c>
      <c r="B162" s="70">
        <f>SUM(B159:B161)</f>
        <v>1308861</v>
      </c>
      <c r="C162" s="70">
        <f>SUM(C159:C161)</f>
        <v>1515452</v>
      </c>
      <c r="D162" s="73">
        <f>IFERROR(((B162/C162)-1)*100,IF(B162+C162&lt;&gt;0,100,0))</f>
        <v>-13.632302441779743</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158794</v>
      </c>
      <c r="C165" s="53">
        <v>171343</v>
      </c>
      <c r="D165" s="73">
        <f>IFERROR(((B165/C165)-1)*100,IF(B165+C165&lt;&gt;0,100,0))</f>
        <v>-7.3239058496699645</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158794</v>
      </c>
      <c r="C167" s="70">
        <f>SUM(C165:C166)</f>
        <v>171343</v>
      </c>
      <c r="D167" s="73">
        <f>IFERROR(((B167/C167)-1)*100,IF(B167+C167&lt;&gt;0,100,0))</f>
        <v>-7.3239058496699645</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27140</v>
      </c>
      <c r="C175" s="88">
        <v>33648</v>
      </c>
      <c r="D175" s="73">
        <f>IFERROR(((B175/C175)-1)*100,IF(B175+C175&lt;&gt;0,100,0))</f>
        <v>-19.341417023300046</v>
      </c>
      <c r="E175" s="88">
        <v>525970</v>
      </c>
      <c r="F175" s="88">
        <v>651462</v>
      </c>
      <c r="G175" s="73">
        <f>IFERROR(((E175/F175)-1)*100,IF(E175+F175&lt;&gt;0,100,0))</f>
        <v>-19.263134304072992</v>
      </c>
    </row>
    <row r="176" spans="1:7" x14ac:dyDescent="0.2">
      <c r="A176" s="66" t="s">
        <v>32</v>
      </c>
      <c r="B176" s="87">
        <v>149288</v>
      </c>
      <c r="C176" s="88">
        <v>163742</v>
      </c>
      <c r="D176" s="73">
        <f t="shared" ref="D176:D178" si="5">IFERROR(((B176/C176)-1)*100,IF(B176+C176&lt;&gt;0,100,0))</f>
        <v>-8.8273014864848403</v>
      </c>
      <c r="E176" s="88">
        <v>2287106</v>
      </c>
      <c r="F176" s="88">
        <v>2930592</v>
      </c>
      <c r="G176" s="73">
        <f>IFERROR(((E176/F176)-1)*100,IF(E176+F176&lt;&gt;0,100,0))</f>
        <v>-21.95754304932246</v>
      </c>
    </row>
    <row r="177" spans="1:7" x14ac:dyDescent="0.2">
      <c r="A177" s="66" t="s">
        <v>91</v>
      </c>
      <c r="B177" s="87">
        <v>72365286.505661994</v>
      </c>
      <c r="C177" s="88">
        <v>70438913.302980006</v>
      </c>
      <c r="D177" s="73">
        <f t="shared" si="5"/>
        <v>2.7348139151381456</v>
      </c>
      <c r="E177" s="88">
        <v>1031389562.54641</v>
      </c>
      <c r="F177" s="88">
        <v>1243147510.13275</v>
      </c>
      <c r="G177" s="73">
        <f>IFERROR(((E177/F177)-1)*100,IF(E177+F177&lt;&gt;0,100,0))</f>
        <v>-17.034016145334785</v>
      </c>
    </row>
    <row r="178" spans="1:7" x14ac:dyDescent="0.2">
      <c r="A178" s="66" t="s">
        <v>92</v>
      </c>
      <c r="B178" s="87">
        <v>176862</v>
      </c>
      <c r="C178" s="88">
        <v>205560</v>
      </c>
      <c r="D178" s="73">
        <f t="shared" si="5"/>
        <v>-13.960887332165795</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736</v>
      </c>
      <c r="C181" s="88">
        <v>888</v>
      </c>
      <c r="D181" s="73">
        <f t="shared" ref="D181:D184" si="6">IFERROR(((B181/C181)-1)*100,IF(B181+C181&lt;&gt;0,100,0))</f>
        <v>-17.117117117117118</v>
      </c>
      <c r="E181" s="88">
        <v>19484</v>
      </c>
      <c r="F181" s="88">
        <v>21762</v>
      </c>
      <c r="G181" s="73">
        <f t="shared" ref="G181" si="7">IFERROR(((E181/F181)-1)*100,IF(E181+F181&lt;&gt;0,100,0))</f>
        <v>-10.467787887142721</v>
      </c>
    </row>
    <row r="182" spans="1:7" x14ac:dyDescent="0.2">
      <c r="A182" s="66" t="s">
        <v>32</v>
      </c>
      <c r="B182" s="87">
        <v>9422</v>
      </c>
      <c r="C182" s="88">
        <v>11004</v>
      </c>
      <c r="D182" s="73">
        <f t="shared" si="6"/>
        <v>-14.376590330788808</v>
      </c>
      <c r="E182" s="88">
        <v>213922</v>
      </c>
      <c r="F182" s="88">
        <v>235058</v>
      </c>
      <c r="G182" s="73">
        <f t="shared" ref="G182" si="8">IFERROR(((E182/F182)-1)*100,IF(E182+F182&lt;&gt;0,100,0))</f>
        <v>-8.9918232946762053</v>
      </c>
    </row>
    <row r="183" spans="1:7" x14ac:dyDescent="0.2">
      <c r="A183" s="66" t="s">
        <v>91</v>
      </c>
      <c r="B183" s="87">
        <v>118292.44308</v>
      </c>
      <c r="C183" s="88">
        <v>184933.84034</v>
      </c>
      <c r="D183" s="73">
        <f t="shared" si="6"/>
        <v>-36.035263820553396</v>
      </c>
      <c r="E183" s="88">
        <v>4813764.3097799998</v>
      </c>
      <c r="F183" s="88">
        <v>5130635.7363</v>
      </c>
      <c r="G183" s="73">
        <f t="shared" ref="G183" si="9">IFERROR(((E183/F183)-1)*100,IF(E183+F183&lt;&gt;0,100,0))</f>
        <v>-6.1760655561276412</v>
      </c>
    </row>
    <row r="184" spans="1:7" x14ac:dyDescent="0.2">
      <c r="A184" s="66" t="s">
        <v>92</v>
      </c>
      <c r="B184" s="87">
        <v>86234</v>
      </c>
      <c r="C184" s="88">
        <v>105034</v>
      </c>
      <c r="D184" s="73">
        <f t="shared" si="6"/>
        <v>-17.89896604908887</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2025-05-26T10:42:35Z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