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31EE16EC-62BA-4354-BCC2-07C637BF956F}"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<sst xmlns="http://schemas.openxmlformats.org/spreadsheetml/2006/main" count="265" uniqueCount="100">
  <si>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</si>
  <si>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</si>
  <si>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</si>
  <si>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</si>
  <si>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</si>
  <si>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</si>
  <si>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</si>
  <si>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</si>
  <si>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</si>
  <si>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</si>
  <si>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</si>
  <si>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</si>
  <si>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</si>
  <si>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</si>
  <si>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</si>
  <si>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</si>
  <si>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</si>
  <si>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</si>
  <si>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</si>
  <si>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</si>
  <si>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</si>
  <si>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</si>
  <si>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</si>
  <si>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</si>
  <si>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</si>
  <si>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</si>
  <si>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</si>
  <si>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</si>
  <si>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</si>
  <si>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</si>
  <si>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</si>
  <si>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</si>
  <si>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</si>
  <si>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</si>
  <si>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</si>
  <si>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</si>
  <si>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</si>
  <si>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</si>
  <si>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</si>
  <si>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</si>
  <si>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</si>
  <si>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</si>
  <si>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</si>
  <si>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</si>
  <si>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</si>
  <si>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</si>
  <si>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</si>
  <si>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</si>
  <si>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</si>
  <si>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</si>
  <si>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</si>
  <si>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</si>
  <si>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</si>
  <si>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</si>
  <si>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</si>
  <si>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</si>
  <si>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</si>
  <si>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</si>
  <si>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</si>
  <si>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</si>
  <si>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</si>
  <si>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</si>
  <si>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</si>
  <si>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</si>
  <si>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</si>
  <si>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</si>
  <si>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</si>
  <si>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</si>
  <si>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</si>
  <si>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</si>
  <si>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</si>
  <si>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</si>
  <si>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</si>
  <si>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</si>
  <si>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</si>
  <si>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</si>
  <si>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</si>
  <si>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</si>
  <si>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</si>
  <si>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</si>
  <si>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</si>
  <si>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</si>
  <si>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</si>
  <si>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</si>
  <si>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</si>
  <si>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</si>
  <si>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</si>
  <si>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</si>
  <si>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</si>
  <si>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</si>
  <si>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</si>
  <si>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</si>
  <si>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</si>
  <si>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</si>
  <si>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</si>
  <si>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</si>
  <si>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</si>
  <si>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13 June 2025</t>
  </si>
  <si>
    <t>13.06.2025</t>
  </si>
  <si>
    <t>14.06.2024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</si>
</sst>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2274524</v>
      </c>
      <c r="C11" s="54">
        <v>2042480</v>
      </c>
      <c r="D11" s="73">
        <f>IFERROR(((B11/C11)-1)*100,IF(B11+C11&lt;&gt;0,100,0))</f>
        <v>11.360894598723114</v>
      </c>
      <c r="E11" s="54">
        <v>43416342</v>
      </c>
      <c r="F11" s="54">
        <v>39464127</v>
      </c>
      <c r="G11" s="73">
        <f>IFERROR(((E11/F11)-1)*100,IF(E11+F11&lt;&gt;0,100,0))</f>
        <v>10.014702719763701</v>
      </c>
    </row>
    <row r="12" spans="1:7" s="15" customFormat="1" ht="12" x14ac:dyDescent="0.2">
      <c r="A12" s="51" t="s">
        <v>9</v>
      </c>
      <c r="B12" s="54">
        <v>1750401.2080000001</v>
      </c>
      <c r="C12" s="54">
        <v>1445332.4739999999</v>
      </c>
      <c r="D12" s="73">
        <f>IFERROR(((B12/C12)-1)*100,IF(B12+C12&lt;&gt;0,100,0))</f>
        <v>21.107166654583875</v>
      </c>
      <c r="E12" s="54">
        <v>36825132.053999998</v>
      </c>
      <c r="F12" s="54">
        <v>32013248.945999999</v>
      </c>
      <c r="G12" s="73">
        <f>IFERROR(((E12/F12)-1)*100,IF(E12+F12&lt;&gt;0,100,0))</f>
        <v>15.030911470799758</v>
      </c>
    </row>
    <row r="13" spans="1:7" s="15" customFormat="1" ht="12" x14ac:dyDescent="0.2">
      <c r="A13" s="51" t="s">
        <v>10</v>
      </c>
      <c r="B13" s="54">
        <v>154117371.070241</v>
      </c>
      <c r="C13" s="54">
        <v>113161747.756091</v>
      </c>
      <c r="D13" s="73">
        <f>IFERROR(((B13/C13)-1)*100,IF(B13+C13&lt;&gt;0,100,0))</f>
        <v>36.192109194377075</v>
      </c>
      <c r="E13" s="54">
        <v>2948258668.9314399</v>
      </c>
      <c r="F13" s="54">
        <v>2243465530.4507399</v>
      </c>
      <c r="G13" s="73">
        <f>IFERROR(((E13/F13)-1)*100,IF(E13+F13&lt;&gt;0,100,0))</f>
        <v>31.415376296826736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551</v>
      </c>
      <c r="C16" s="54">
        <v>514</v>
      </c>
      <c r="D16" s="73">
        <f>IFERROR(((B16/C16)-1)*100,IF(B16+C16&lt;&gt;0,100,0))</f>
        <v>7.1984435797665336</v>
      </c>
      <c r="E16" s="54">
        <v>10463</v>
      </c>
      <c r="F16" s="54">
        <v>10185</v>
      </c>
      <c r="G16" s="73">
        <f>IFERROR(((E16/F16)-1)*100,IF(E16+F16&lt;&gt;0,100,0))</f>
        <v>2.7295041728031322</v>
      </c>
    </row>
    <row r="17" spans="1:7" s="15" customFormat="1" ht="12" x14ac:dyDescent="0.2">
      <c r="A17" s="51" t="s">
        <v>9</v>
      </c>
      <c r="B17" s="54">
        <v>229593.11600000001</v>
      </c>
      <c r="C17" s="54">
        <v>175435.27</v>
      </c>
      <c r="D17" s="73">
        <f>IFERROR(((B17/C17)-1)*100,IF(B17+C17&lt;&gt;0,100,0))</f>
        <v>30.870557556641852</v>
      </c>
      <c r="E17" s="54">
        <v>4403278.8940000003</v>
      </c>
      <c r="F17" s="54">
        <v>4698496.63</v>
      </c>
      <c r="G17" s="73">
        <f>IFERROR(((E17/F17)-1)*100,IF(E17+F17&lt;&gt;0,100,0))</f>
        <v>-6.2832382195408654</v>
      </c>
    </row>
    <row r="18" spans="1:7" s="15" customFormat="1" ht="12" x14ac:dyDescent="0.2">
      <c r="A18" s="51" t="s">
        <v>10</v>
      </c>
      <c r="B18" s="54">
        <v>26874080.3124662</v>
      </c>
      <c r="C18" s="54">
        <v>14017109.6901919</v>
      </c>
      <c r="D18" s="73">
        <f>IFERROR(((B18/C18)-1)*100,IF(B18+C18&lt;&gt;0,100,0))</f>
        <v>91.723407367430568</v>
      </c>
      <c r="E18" s="54">
        <v>339617559.26241797</v>
      </c>
      <c r="F18" s="54">
        <v>246994087.556319</v>
      </c>
      <c r="G18" s="73">
        <f>IFERROR(((E18/F18)-1)*100,IF(E18+F18&lt;&gt;0,100,0))</f>
        <v>37.500278902416717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23754095.56828</v>
      </c>
      <c r="C24" s="53">
        <v>15864010.76347</v>
      </c>
      <c r="D24" s="52">
        <f>B24-C24</f>
        <v>7890084.8048100006</v>
      </c>
      <c r="E24" s="54">
        <v>398659514.4903</v>
      </c>
      <c r="F24" s="54">
        <v>324258263.61391997</v>
      </c>
      <c r="G24" s="52">
        <f>E24-F24</f>
        <v>74401250.876380026</v>
      </c>
    </row>
    <row r="25" spans="1:7" s="15" customFormat="1" ht="12" x14ac:dyDescent="0.2">
      <c r="A25" s="55" t="s">
        <v>15</v>
      </c>
      <c r="B25" s="53">
        <v>35973893.729570001</v>
      </c>
      <c r="C25" s="53">
        <v>20068087.031199999</v>
      </c>
      <c r="D25" s="52">
        <f>B25-C25</f>
        <v>15905806.698370002</v>
      </c>
      <c r="E25" s="54">
        <v>516384783.05447</v>
      </c>
      <c r="F25" s="54">
        <v>414685378.22314</v>
      </c>
      <c r="G25" s="52">
        <f>E25-F25</f>
        <v>101699404.83133</v>
      </c>
    </row>
    <row r="26" spans="1:7" s="25" customFormat="1" ht="12" x14ac:dyDescent="0.2">
      <c r="A26" s="56" t="s">
        <v>16</v>
      </c>
      <c r="B26" s="57">
        <f>B24-B25</f>
        <v>-12219798.161290001</v>
      </c>
      <c r="C26" s="57">
        <f>C24-C25</f>
        <v>-4204076.2677299995</v>
      </c>
      <c r="D26" s="57"/>
      <c r="E26" s="57">
        <f>E24-E25</f>
        <v>-117725268.56417</v>
      </c>
      <c r="F26" s="57">
        <f>F24-F25</f>
        <v>-90427114.609220028</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95324.336712050004</v>
      </c>
      <c r="C33" s="104">
        <v>77053.777984460001</v>
      </c>
      <c r="D33" s="73">
        <f t="shared" ref="D33:D42" si="0">IFERROR(((B33/C33)-1)*100,IF(B33+C33&lt;&gt;0,100,0))</f>
        <v>23.711437914536472</v>
      </c>
      <c r="E33" s="51"/>
      <c r="F33" s="104">
        <v>97182.75</v>
      </c>
      <c r="G33" s="104">
        <v>95324.34</v>
      </c>
    </row>
    <row r="34" spans="1:7" s="15" customFormat="1" ht="12" x14ac:dyDescent="0.2">
      <c r="A34" s="51" t="s">
        <v>23</v>
      </c>
      <c r="B34" s="104">
        <v>94513.006214599998</v>
      </c>
      <c r="C34" s="104">
        <v>79722.321650979997</v>
      </c>
      <c r="D34" s="73">
        <f t="shared" si="0"/>
        <v>18.55275192357395</v>
      </c>
      <c r="E34" s="51"/>
      <c r="F34" s="104">
        <v>97676.85</v>
      </c>
      <c r="G34" s="104">
        <v>94513.01</v>
      </c>
    </row>
    <row r="35" spans="1:7" s="15" customFormat="1" ht="12" x14ac:dyDescent="0.2">
      <c r="A35" s="51" t="s">
        <v>24</v>
      </c>
      <c r="B35" s="104">
        <v>90478.309184939993</v>
      </c>
      <c r="C35" s="104">
        <v>74542.655971460001</v>
      </c>
      <c r="D35" s="73">
        <f t="shared" si="0"/>
        <v>21.377898339953493</v>
      </c>
      <c r="E35" s="51"/>
      <c r="F35" s="104">
        <v>92791.27</v>
      </c>
      <c r="G35" s="104">
        <v>90478.31</v>
      </c>
    </row>
    <row r="36" spans="1:7" s="15" customFormat="1" ht="12" x14ac:dyDescent="0.2">
      <c r="A36" s="51" t="s">
        <v>25</v>
      </c>
      <c r="B36" s="104">
        <v>87856.88947332</v>
      </c>
      <c r="C36" s="104">
        <v>70519.549123360004</v>
      </c>
      <c r="D36" s="73">
        <f t="shared" si="0"/>
        <v>24.585154847816383</v>
      </c>
      <c r="E36" s="51"/>
      <c r="F36" s="104">
        <v>89482.63</v>
      </c>
      <c r="G36" s="104">
        <v>87856.89</v>
      </c>
    </row>
    <row r="37" spans="1:7" s="15" customFormat="1" ht="12" x14ac:dyDescent="0.2">
      <c r="A37" s="51" t="s">
        <v>79</v>
      </c>
      <c r="B37" s="104">
        <v>78288.564096489994</v>
      </c>
      <c r="C37" s="104">
        <v>55517.773988920002</v>
      </c>
      <c r="D37" s="73">
        <f t="shared" si="0"/>
        <v>41.01531540532315</v>
      </c>
      <c r="E37" s="51"/>
      <c r="F37" s="104">
        <v>79548.429999999993</v>
      </c>
      <c r="G37" s="104">
        <v>75265.39</v>
      </c>
    </row>
    <row r="38" spans="1:7" s="15" customFormat="1" ht="12" x14ac:dyDescent="0.2">
      <c r="A38" s="51" t="s">
        <v>26</v>
      </c>
      <c r="B38" s="104">
        <v>133711.85657522999</v>
      </c>
      <c r="C38" s="104">
        <v>107327.48173429001</v>
      </c>
      <c r="D38" s="73">
        <f t="shared" si="0"/>
        <v>24.583055909445093</v>
      </c>
      <c r="E38" s="51"/>
      <c r="F38" s="104">
        <v>137050.85</v>
      </c>
      <c r="G38" s="104">
        <v>133711.85999999999</v>
      </c>
    </row>
    <row r="39" spans="1:7" s="15" customFormat="1" ht="12" x14ac:dyDescent="0.2">
      <c r="A39" s="51" t="s">
        <v>27</v>
      </c>
      <c r="B39" s="104">
        <v>20676.763943589998</v>
      </c>
      <c r="C39" s="104">
        <v>17934.40826023</v>
      </c>
      <c r="D39" s="73">
        <f t="shared" si="0"/>
        <v>15.291029642953102</v>
      </c>
      <c r="E39" s="51"/>
      <c r="F39" s="104">
        <v>21560.47</v>
      </c>
      <c r="G39" s="104">
        <v>20676.759999999998</v>
      </c>
    </row>
    <row r="40" spans="1:7" s="15" customFormat="1" ht="12" x14ac:dyDescent="0.2">
      <c r="A40" s="51" t="s">
        <v>28</v>
      </c>
      <c r="B40" s="104">
        <v>130224.69042647</v>
      </c>
      <c r="C40" s="104">
        <v>107380.71470115001</v>
      </c>
      <c r="D40" s="73">
        <f t="shared" si="0"/>
        <v>21.273816056166872</v>
      </c>
      <c r="E40" s="51"/>
      <c r="F40" s="104">
        <v>134094.45000000001</v>
      </c>
      <c r="G40" s="104">
        <v>130224.69</v>
      </c>
    </row>
    <row r="41" spans="1:7" s="15" customFormat="1" ht="12" x14ac:dyDescent="0.2">
      <c r="A41" s="51" t="s">
        <v>29</v>
      </c>
      <c r="B41" s="59"/>
      <c r="C41" s="59"/>
      <c r="D41" s="73">
        <f t="shared" si="0"/>
        <v>0</v>
      </c>
      <c r="E41" s="51"/>
      <c r="F41" s="59"/>
      <c r="G41" s="59"/>
    </row>
    <row r="42" spans="1:7" s="15" customFormat="1" ht="12" x14ac:dyDescent="0.2">
      <c r="A42" s="51" t="s">
        <v>78</v>
      </c>
      <c r="B42" s="104">
        <v>615.89891319000003</v>
      </c>
      <c r="C42" s="104">
        <v>668.65560396000001</v>
      </c>
      <c r="D42" s="73">
        <f t="shared" si="0"/>
        <v>-7.8899646481024543</v>
      </c>
      <c r="E42" s="51"/>
      <c r="F42" s="104">
        <v>638.91999999999996</v>
      </c>
      <c r="G42" s="104">
        <v>610.85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21398.195051673702</v>
      </c>
      <c r="D48" s="59"/>
      <c r="E48" s="105">
        <v>18551.719492324301</v>
      </c>
      <c r="F48" s="59"/>
      <c r="G48" s="73">
        <f>IFERROR(((C48/E48)-1)*100,IF(C48+E48&lt;&gt;0,100,0))</f>
        <v>15.343459459524045</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3463</v>
      </c>
      <c r="D54" s="62"/>
      <c r="E54" s="106">
        <v>502457</v>
      </c>
      <c r="F54" s="106">
        <v>64817024.880000003</v>
      </c>
      <c r="G54" s="106">
        <v>10923969.611500001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5941</v>
      </c>
      <c r="C68" s="53">
        <v>8738</v>
      </c>
      <c r="D68" s="73">
        <f>IFERROR(((B68/C68)-1)*100,IF(B68+C68&lt;&gt;0,100,0))</f>
        <v>-32.009613183794919</v>
      </c>
      <c r="E68" s="53">
        <v>139156</v>
      </c>
      <c r="F68" s="53">
        <v>140529</v>
      </c>
      <c r="G68" s="73">
        <f>IFERROR(((E68/F68)-1)*100,IF(E68+F68&lt;&gt;0,100,0))</f>
        <v>-0.97702253627365288</v>
      </c>
    </row>
    <row r="69" spans="1:7" s="15" customFormat="1" ht="12" x14ac:dyDescent="0.2">
      <c r="A69" s="66" t="s">
        <v>54</v>
      </c>
      <c r="B69" s="54">
        <v>282034966.875</v>
      </c>
      <c r="C69" s="53">
        <v>367598129.95899999</v>
      </c>
      <c r="D69" s="73">
        <f>IFERROR(((B69/C69)-1)*100,IF(B69+C69&lt;&gt;0,100,0))</f>
        <v>-23.276278117503825</v>
      </c>
      <c r="E69" s="53">
        <v>6394944783.5270004</v>
      </c>
      <c r="F69" s="53">
        <v>5574340835.4390001</v>
      </c>
      <c r="G69" s="73">
        <f>IFERROR(((E69/F69)-1)*100,IF(E69+F69&lt;&gt;0,100,0))</f>
        <v>14.721093889182235</v>
      </c>
    </row>
    <row r="70" spans="1:7" s="15" customFormat="1" ht="12" x14ac:dyDescent="0.2">
      <c r="A70" s="66" t="s">
        <v>55</v>
      </c>
      <c r="B70" s="54">
        <v>263050051.73661</v>
      </c>
      <c r="C70" s="53">
        <v>324775469.03966999</v>
      </c>
      <c r="D70" s="73">
        <f>IFERROR(((B70/C70)-1)*100,IF(B70+C70&lt;&gt;0,100,0))</f>
        <v>-19.005566364225768</v>
      </c>
      <c r="E70" s="53">
        <v>5894051302.4265804</v>
      </c>
      <c r="F70" s="53">
        <v>4957013963.8467197</v>
      </c>
      <c r="G70" s="73">
        <f>IFERROR(((E70/F70)-1)*100,IF(E70+F70&lt;&gt;0,100,0))</f>
        <v>18.903262032627111</v>
      </c>
    </row>
    <row r="71" spans="1:7" s="15" customFormat="1" ht="12" x14ac:dyDescent="0.2">
      <c r="A71" s="66" t="s">
        <v>93</v>
      </c>
      <c r="B71" s="73">
        <f>IFERROR(B69/B68/1000,)</f>
        <v>47.472642126746337</v>
      </c>
      <c r="C71" s="73">
        <f>IFERROR(C69/C68/1000,)</f>
        <v>42.068909356717782</v>
      </c>
      <c r="D71" s="73">
        <f>IFERROR(((B71/C71)-1)*100,IF(B71+C71&lt;&gt;0,100,0))</f>
        <v>12.844955699251237</v>
      </c>
      <c r="E71" s="73">
        <f>IFERROR(E69/E68/1000,)</f>
        <v>45.955221359675477</v>
      </c>
      <c r="F71" s="73">
        <f>IFERROR(F69/F68/1000,)</f>
        <v>39.666836278910409</v>
      </c>
      <c r="G71" s="73">
        <f>IFERROR(((E71/F71)-1)*100,IF(E71+F71&lt;&gt;0,100,0))</f>
        <v>15.853003845704738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2896</v>
      </c>
      <c r="C74" s="53">
        <v>2707</v>
      </c>
      <c r="D74" s="73">
        <f>IFERROR(((B74/C74)-1)*100,IF(B74+C74&lt;&gt;0,100,0))</f>
        <v>6.9818987809383115</v>
      </c>
      <c r="E74" s="53">
        <v>59714</v>
      </c>
      <c r="F74" s="53">
        <v>60756</v>
      </c>
      <c r="G74" s="73">
        <f>IFERROR(((E74/F74)-1)*100,IF(E74+F74&lt;&gt;0,100,0))</f>
        <v>-1.7150569491079071</v>
      </c>
    </row>
    <row r="75" spans="1:7" s="15" customFormat="1" ht="12" x14ac:dyDescent="0.2">
      <c r="A75" s="66" t="s">
        <v>54</v>
      </c>
      <c r="B75" s="54">
        <v>869815385.54999995</v>
      </c>
      <c r="C75" s="53">
        <v>679789914.63</v>
      </c>
      <c r="D75" s="73">
        <f>IFERROR(((B75/C75)-1)*100,IF(B75+C75&lt;&gt;0,100,0))</f>
        <v>27.953558420093373</v>
      </c>
      <c r="E75" s="53">
        <v>16967879214.368999</v>
      </c>
      <c r="F75" s="53">
        <v>14864224124.645</v>
      </c>
      <c r="G75" s="73">
        <f>IFERROR(((E75/F75)-1)*100,IF(E75+F75&lt;&gt;0,100,0))</f>
        <v>14.152471545663282</v>
      </c>
    </row>
    <row r="76" spans="1:7" s="15" customFormat="1" ht="12" x14ac:dyDescent="0.2">
      <c r="A76" s="66" t="s">
        <v>55</v>
      </c>
      <c r="B76" s="54">
        <v>839844938.21729004</v>
      </c>
      <c r="C76" s="53">
        <v>610146625.10062003</v>
      </c>
      <c r="D76" s="73">
        <f>IFERROR(((B76/C76)-1)*100,IF(B76+C76&lt;&gt;0,100,0))</f>
        <v>37.646412135573179</v>
      </c>
      <c r="E76" s="53">
        <v>15820962295.312599</v>
      </c>
      <c r="F76" s="53">
        <v>13073422529.153099</v>
      </c>
      <c r="G76" s="73">
        <f>IFERROR(((E76/F76)-1)*100,IF(E76+F76&lt;&gt;0,100,0))</f>
        <v>21.016224022688924</v>
      </c>
    </row>
    <row r="77" spans="1:7" s="15" customFormat="1" ht="12" x14ac:dyDescent="0.2">
      <c r="A77" s="66" t="s">
        <v>93</v>
      </c>
      <c r="B77" s="73">
        <f>IFERROR(B75/B74/1000,)</f>
        <v>300.35061655732039</v>
      </c>
      <c r="C77" s="73">
        <f>IFERROR(C75/C74/1000,)</f>
        <v>251.12298287033616</v>
      </c>
      <c r="D77" s="73">
        <f>IFERROR(((B77/C77)-1)*100,IF(B77+C77&lt;&gt;0,100,0))</f>
        <v>19.602998150273731</v>
      </c>
      <c r="E77" s="73">
        <f>IFERROR(E75/E74/1000,)</f>
        <v>284.15244690305457</v>
      </c>
      <c r="F77" s="73">
        <f>IFERROR(F75/F74/1000,)</f>
        <v>244.65442301410562</v>
      </c>
      <c r="G77" s="73">
        <f>IFERROR(((E77/F77)-1)*100,IF(E77+F77&lt;&gt;0,100,0))</f>
        <v>16.144414395758421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277</v>
      </c>
      <c r="C80" s="53">
        <v>109</v>
      </c>
      <c r="D80" s="73">
        <f>IFERROR(((B80/C80)-1)*100,IF(B80+C80&lt;&gt;0,100,0))</f>
        <v>154.12844036697248</v>
      </c>
      <c r="E80" s="53">
        <v>7925</v>
      </c>
      <c r="F80" s="53">
        <v>4977</v>
      </c>
      <c r="G80" s="73">
        <f>IFERROR(((E80/F80)-1)*100,IF(E80+F80&lt;&gt;0,100,0))</f>
        <v>59.232469359051642</v>
      </c>
    </row>
    <row r="81" spans="1:7" s="15" customFormat="1" ht="12" x14ac:dyDescent="0.2">
      <c r="A81" s="66" t="s">
        <v>54</v>
      </c>
      <c r="B81" s="54">
        <v>12944964.732000001</v>
      </c>
      <c r="C81" s="53">
        <v>19197658.203000002</v>
      </c>
      <c r="D81" s="73">
        <f>IFERROR(((B81/C81)-1)*100,IF(B81+C81&lt;&gt;0,100,0))</f>
        <v>-32.570084355512165</v>
      </c>
      <c r="E81" s="53">
        <v>505407368.10500002</v>
      </c>
      <c r="F81" s="53">
        <v>525265576.97299999</v>
      </c>
      <c r="G81" s="73">
        <f>IFERROR(((E81/F81)-1)*100,IF(E81+F81&lt;&gt;0,100,0))</f>
        <v>-3.7806035153567175</v>
      </c>
    </row>
    <row r="82" spans="1:7" s="15" customFormat="1" ht="12" x14ac:dyDescent="0.2">
      <c r="A82" s="66" t="s">
        <v>55</v>
      </c>
      <c r="B82" s="54">
        <v>3935084.34937939</v>
      </c>
      <c r="C82" s="53">
        <v>-2326231.5488806199</v>
      </c>
      <c r="D82" s="73">
        <f>IFERROR(((B82/C82)-1)*100,IF(B82+C82&lt;&gt;0,100,0))</f>
        <v>-269.16133526230215</v>
      </c>
      <c r="E82" s="53">
        <v>115769741.160238</v>
      </c>
      <c r="F82" s="53">
        <v>113168395.13440999</v>
      </c>
      <c r="G82" s="73">
        <f>IFERROR(((E82/F82)-1)*100,IF(E82+F82&lt;&gt;0,100,0))</f>
        <v>2.2986506283299235</v>
      </c>
    </row>
    <row r="83" spans="1:7" x14ac:dyDescent="0.2">
      <c r="A83" s="66" t="s">
        <v>93</v>
      </c>
      <c r="B83" s="73">
        <f>IFERROR(B81/B80/1000,)</f>
        <v>46.732724664259926</v>
      </c>
      <c r="C83" s="73">
        <f>IFERROR(C81/C80/1000,)</f>
        <v>176.12530461467892</v>
      </c>
      <c r="D83" s="73">
        <f>IFERROR(((B83/C83)-1)*100,IF(B83+C83&lt;&gt;0,100,0))</f>
        <v>-73.46620647924486</v>
      </c>
      <c r="E83" s="73">
        <f>IFERROR(E81/E80/1000,)</f>
        <v>63.773800391798112</v>
      </c>
      <c r="F83" s="73">
        <f>IFERROR(F81/F80/1000,)</f>
        <v>105.53859292204139</v>
      </c>
      <c r="G83" s="73">
        <f>IFERROR(((E83/F83)-1)*100,IF(E83+F83&lt;&gt;0,100,0))</f>
        <v>-39.573004882767236</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9114</v>
      </c>
      <c r="C86" s="51">
        <f>C68+C74+C80</f>
        <v>11554</v>
      </c>
      <c r="D86" s="73">
        <f>IFERROR(((B86/C86)-1)*100,IF(B86+C86&lt;&gt;0,100,0))</f>
        <v>-21.118227453695692</v>
      </c>
      <c r="E86" s="51">
        <f>E68+E74+E80</f>
        <v>206795</v>
      </c>
      <c r="F86" s="51">
        <f>F68+F74+F80</f>
        <v>206262</v>
      </c>
      <c r="G86" s="73">
        <f>IFERROR(((E86/F86)-1)*100,IF(E86+F86&lt;&gt;0,100,0))</f>
        <v>0.25840920770670017</v>
      </c>
    </row>
    <row r="87" spans="1:7" s="15" customFormat="1" ht="12" x14ac:dyDescent="0.2">
      <c r="A87" s="66" t="s">
        <v>54</v>
      </c>
      <c r="B87" s="51">
        <f t="shared" ref="B87:C87" si="1">B69+B75+B81</f>
        <v>1164795317.1570001</v>
      </c>
      <c r="C87" s="51">
        <f t="shared" si="1"/>
        <v>1066585702.7919999</v>
      </c>
      <c r="D87" s="73">
        <f>IFERROR(((B87/C87)-1)*100,IF(B87+C87&lt;&gt;0,100,0))</f>
        <v>9.2078502560007038</v>
      </c>
      <c r="E87" s="51">
        <f t="shared" ref="E87:F87" si="2">E69+E75+E81</f>
        <v>23868231366.000999</v>
      </c>
      <c r="F87" s="51">
        <f t="shared" si="2"/>
        <v>20963830537.056999</v>
      </c>
      <c r="G87" s="73">
        <f>IFERROR(((E87/F87)-1)*100,IF(E87+F87&lt;&gt;0,100,0))</f>
        <v>13.854342238695349</v>
      </c>
    </row>
    <row r="88" spans="1:7" s="15" customFormat="1" ht="12" x14ac:dyDescent="0.2">
      <c r="A88" s="66" t="s">
        <v>55</v>
      </c>
      <c r="B88" s="51">
        <f t="shared" ref="B88:C88" si="3">B70+B76+B82</f>
        <v>1106830074.3032794</v>
      </c>
      <c r="C88" s="51">
        <f t="shared" si="3"/>
        <v>932595862.59140944</v>
      </c>
      <c r="D88" s="73">
        <f>IFERROR(((B88/C88)-1)*100,IF(B88+C88&lt;&gt;0,100,0))</f>
        <v>18.682713348923109</v>
      </c>
      <c r="E88" s="51">
        <f t="shared" ref="E88:F88" si="4">E70+E76+E82</f>
        <v>21830783338.899418</v>
      </c>
      <c r="F88" s="51">
        <f t="shared" si="4"/>
        <v>18143604888.134228</v>
      </c>
      <c r="G88" s="73">
        <f>IFERROR(((E88/F88)-1)*100,IF(E88+F88&lt;&gt;0,100,0))</f>
        <v>20.32219326588498</v>
      </c>
    </row>
    <row r="89" spans="1:7" x14ac:dyDescent="0.2">
      <c r="A89" s="66" t="s">
        <v>94</v>
      </c>
      <c r="B89" s="73">
        <f>IFERROR((B75/B87)*100,IF(B75+B87&lt;&gt;0,100,0))</f>
        <v>74.675384828385234</v>
      </c>
      <c r="C89" s="73">
        <f>IFERROR((C75/C87)*100,IF(C75+C87&lt;&gt;0,100,0))</f>
        <v>63.73514222537532</v>
      </c>
      <c r="D89" s="73">
        <f>IFERROR(((B89/C89)-1)*100,IF(B89+C89&lt;&gt;0,100,0))</f>
        <v>17.16516543467317</v>
      </c>
      <c r="E89" s="73">
        <f>IFERROR((E75/E87)*100,IF(E75+E87&lt;&gt;0,100,0))</f>
        <v>71.089805332366694</v>
      </c>
      <c r="F89" s="73">
        <f>IFERROR((F75/F87)*100,IF(F75+F87&lt;&gt;0,100,0))</f>
        <v>70.904141771085463</v>
      </c>
      <c r="G89" s="73">
        <f>IFERROR(((E89/F89)-1)*100,IF(E89+F89&lt;&gt;0,100,0))</f>
        <v>0.26185150351392128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127851063.92900001</v>
      </c>
      <c r="C97" s="107">
        <v>90739000.555999994</v>
      </c>
      <c r="D97" s="52">
        <f>B97-C97</f>
        <v>37112063.373000011</v>
      </c>
      <c r="E97" s="107">
        <v>2488475534.6399999</v>
      </c>
      <c r="F97" s="107">
        <v>2389715129.9650002</v>
      </c>
      <c r="G97" s="68">
        <f>E97-F97</f>
        <v>98760404.674999714</v>
      </c>
    </row>
    <row r="98" spans="1:7" s="15" customFormat="1" ht="13.5" x14ac:dyDescent="0.2">
      <c r="A98" s="66" t="s">
        <v>88</v>
      </c>
      <c r="B98" s="53">
        <v>118536195.06299999</v>
      </c>
      <c r="C98" s="107">
        <v>94825235.361000001</v>
      </c>
      <c r="D98" s="52">
        <f>B98-C98</f>
        <v>23710959.701999992</v>
      </c>
      <c r="E98" s="107">
        <v>2426372077.0809999</v>
      </c>
      <c r="F98" s="107">
        <v>2360008596.921</v>
      </c>
      <c r="G98" s="68">
        <f>E98-F98</f>
        <v>66363480.159999847</v>
      </c>
    </row>
    <row r="99" spans="1:7" s="15" customFormat="1" ht="12" x14ac:dyDescent="0.2">
      <c r="A99" s="69" t="s">
        <v>16</v>
      </c>
      <c r="B99" s="52">
        <f>B97-B98</f>
        <v>9314868.8660000116</v>
      </c>
      <c r="C99" s="52">
        <f>C97-C98</f>
        <v>-4086234.8050000072</v>
      </c>
      <c r="D99" s="70"/>
      <c r="E99" s="52">
        <f>E97-E98</f>
        <v>62103457.559000015</v>
      </c>
      <c r="F99" s="70">
        <f>F97-F98</f>
        <v>29706533.044000149</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1157.5680498322899</v>
      </c>
      <c r="C111" s="108">
        <v>972.73163236677101</v>
      </c>
      <c r="D111" s="73">
        <f>IFERROR(((B111/C111)-1)*100,IF(B111+C111&lt;&gt;0,100,0))</f>
        <v>19.001789529121215</v>
      </c>
      <c r="E111" s="72"/>
      <c r="F111" s="109">
        <v>1161.5776450021201</v>
      </c>
      <c r="G111" s="109">
        <v>1157.5680498322899</v>
      </c>
    </row>
    <row r="112" spans="1:7" s="15" customFormat="1" ht="12" x14ac:dyDescent="0.2">
      <c r="A112" s="66" t="s">
        <v>50</v>
      </c>
      <c r="B112" s="109">
        <v>1139.75176495703</v>
      </c>
      <c r="C112" s="108">
        <v>958.30943776454899</v>
      </c>
      <c r="D112" s="73">
        <f>IFERROR(((B112/C112)-1)*100,IF(B112+C112&lt;&gt;0,100,0))</f>
        <v>18.933584502280599</v>
      </c>
      <c r="E112" s="72"/>
      <c r="F112" s="109">
        <v>1143.5250183600399</v>
      </c>
      <c r="G112" s="109">
        <v>1139.75176495703</v>
      </c>
    </row>
    <row r="113" spans="1:7" s="15" customFormat="1" ht="12" x14ac:dyDescent="0.2">
      <c r="A113" s="66" t="s">
        <v>51</v>
      </c>
      <c r="B113" s="109">
        <v>1255.8561113476301</v>
      </c>
      <c r="C113" s="108">
        <v>1050.3013299715401</v>
      </c>
      <c r="D113" s="73">
        <f>IFERROR(((B113/C113)-1)*100,IF(B113+C113&lt;&gt;0,100,0))</f>
        <v>19.571029333235245</v>
      </c>
      <c r="E113" s="72"/>
      <c r="F113" s="109">
        <v>1262.11322274753</v>
      </c>
      <c r="G113" s="109">
        <v>1255.8561113476301</v>
      </c>
    </row>
    <row r="114" spans="1:7" s="25" customFormat="1" ht="12" x14ac:dyDescent="0.2">
      <c r="A114" s="69" t="s">
        <v>52</v>
      </c>
      <c r="B114" s="73"/>
      <c r="C114" s="72"/>
      <c r="D114" s="74"/>
      <c r="E114" s="72"/>
      <c r="F114" s="58"/>
      <c r="G114" s="58"/>
    </row>
    <row r="115" spans="1:7" s="15" customFormat="1" ht="12" x14ac:dyDescent="0.2">
      <c r="A115" s="66" t="s">
        <v>56</v>
      </c>
      <c r="B115" s="109">
        <v>811.95963021907903</v>
      </c>
      <c r="C115" s="108">
        <v>733.89101903302196</v>
      </c>
      <c r="D115" s="73">
        <f>IFERROR(((B115/C115)-1)*100,IF(B115+C115&lt;&gt;0,100,0))</f>
        <v>10.637629997015164</v>
      </c>
      <c r="E115" s="72"/>
      <c r="F115" s="109">
        <v>811.95963021907903</v>
      </c>
      <c r="G115" s="109">
        <v>810.99358122382205</v>
      </c>
    </row>
    <row r="116" spans="1:7" s="15" customFormat="1" ht="12" x14ac:dyDescent="0.2">
      <c r="A116" s="66" t="s">
        <v>57</v>
      </c>
      <c r="B116" s="109">
        <v>1130.5060795607801</v>
      </c>
      <c r="C116" s="108">
        <v>963.92727949202094</v>
      </c>
      <c r="D116" s="73">
        <f>IFERROR(((B116/C116)-1)*100,IF(B116+C116&lt;&gt;0,100,0))</f>
        <v>17.281262146304677</v>
      </c>
      <c r="E116" s="72"/>
      <c r="F116" s="109">
        <v>1133.3294840644701</v>
      </c>
      <c r="G116" s="109">
        <v>1129.8083375778001</v>
      </c>
    </row>
    <row r="117" spans="1:7" s="15" customFormat="1" ht="12" x14ac:dyDescent="0.2">
      <c r="A117" s="66" t="s">
        <v>59</v>
      </c>
      <c r="B117" s="109">
        <v>1358.54072997557</v>
      </c>
      <c r="C117" s="108">
        <v>1120.8766375293801</v>
      </c>
      <c r="D117" s="73">
        <f>IFERROR(((B117/C117)-1)*100,IF(B117+C117&lt;&gt;0,100,0))</f>
        <v>21.20341208735028</v>
      </c>
      <c r="E117" s="72"/>
      <c r="F117" s="109">
        <v>1363.8761962030501</v>
      </c>
      <c r="G117" s="109">
        <v>1358.4048239455401</v>
      </c>
    </row>
    <row r="118" spans="1:7" s="15" customFormat="1" ht="12" x14ac:dyDescent="0.2">
      <c r="A118" s="66" t="s">
        <v>58</v>
      </c>
      <c r="B118" s="109">
        <v>1244.46585153155</v>
      </c>
      <c r="C118" s="108">
        <v>1024.0502584784599</v>
      </c>
      <c r="D118" s="73">
        <f>IFERROR(((B118/C118)-1)*100,IF(B118+C118&lt;&gt;0,100,0))</f>
        <v>21.52390385415115</v>
      </c>
      <c r="E118" s="72"/>
      <c r="F118" s="109">
        <v>1251.7001271020999</v>
      </c>
      <c r="G118" s="109">
        <v>1244.46585153155</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194</v>
      </c>
      <c r="C127" s="53">
        <v>470</v>
      </c>
      <c r="D127" s="73">
        <f>IFERROR(((B127/C127)-1)*100,IF(B127+C127&lt;&gt;0,100,0))</f>
        <v>-58.723404255319146</v>
      </c>
      <c r="E127" s="53">
        <v>6289</v>
      </c>
      <c r="F127" s="53">
        <v>8046</v>
      </c>
      <c r="G127" s="73">
        <f>IFERROR(((E127/F127)-1)*100,IF(E127+F127&lt;&gt;0,100,0))</f>
        <v>-21.836937608749686</v>
      </c>
    </row>
    <row r="128" spans="1:7" s="15" customFormat="1" ht="12" x14ac:dyDescent="0.2">
      <c r="A128" s="66" t="s">
        <v>74</v>
      </c>
      <c r="B128" s="54">
        <v>5</v>
      </c>
      <c r="C128" s="53">
        <v>2</v>
      </c>
      <c r="D128" s="73">
        <f>IFERROR(((B128/C128)-1)*100,IF(B128+C128&lt;&gt;0,100,0))</f>
        <v>150</v>
      </c>
      <c r="E128" s="53">
        <v>205</v>
      </c>
      <c r="F128" s="53">
        <v>166</v>
      </c>
      <c r="G128" s="73">
        <f>IFERROR(((E128/F128)-1)*100,IF(E128+F128&lt;&gt;0,100,0))</f>
        <v>23.493975903614462</v>
      </c>
    </row>
    <row r="129" spans="1:7" s="25" customFormat="1" ht="12" x14ac:dyDescent="0.2">
      <c r="A129" s="69" t="s">
        <v>34</v>
      </c>
      <c r="B129" s="70">
        <f>SUM(B126:B128)</f>
        <v>199</v>
      </c>
      <c r="C129" s="70">
        <f>SUM(C126:C128)</f>
        <v>472</v>
      </c>
      <c r="D129" s="73">
        <f>IFERROR(((B129/C129)-1)*100,IF(B129+C129&lt;&gt;0,100,0))</f>
        <v>-57.83898305084746</v>
      </c>
      <c r="E129" s="70">
        <f>SUM(E126:E128)</f>
        <v>6494</v>
      </c>
      <c r="F129" s="70">
        <f>SUM(F126:F128)</f>
        <v>8212</v>
      </c>
      <c r="G129" s="73">
        <f>IFERROR(((E129/F129)-1)*100,IF(E129+F129&lt;&gt;0,100,0))</f>
        <v>-20.920603994154895</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14</v>
      </c>
      <c r="D132" s="73">
        <f>IFERROR(((B132/C132)-1)*100,IF(B132+C132&lt;&gt;0,100,0))</f>
        <v>-100</v>
      </c>
      <c r="E132" s="53">
        <v>658</v>
      </c>
      <c r="F132" s="53">
        <v>665</v>
      </c>
      <c r="G132" s="73">
        <f>IFERROR(((E132/F132)-1)*100,IF(E132+F132&lt;&gt;0,100,0))</f>
        <v>-1.0526315789473717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14</v>
      </c>
      <c r="D134" s="73">
        <f>IFERROR(((B134/C134)-1)*100,IF(B134+C134&lt;&gt;0,100,0))</f>
        <v>-100</v>
      </c>
      <c r="E134" s="70">
        <f>SUM(E132:E133)</f>
        <v>658</v>
      </c>
      <c r="F134" s="70">
        <f>SUM(F132:F133)</f>
        <v>665</v>
      </c>
      <c r="G134" s="73">
        <f>IFERROR(((E134/F134)-1)*100,IF(E134+F134&lt;&gt;0,100,0))</f>
        <v>-1.0526315789473717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63907</v>
      </c>
      <c r="C138" s="53">
        <v>131791</v>
      </c>
      <c r="D138" s="73">
        <f>IFERROR(((B138/C138)-1)*100,IF(B138+C138&lt;&gt;0,100,0))</f>
        <v>-51.508828372195367</v>
      </c>
      <c r="E138" s="53">
        <v>7818992</v>
      </c>
      <c r="F138" s="53">
        <v>7619827</v>
      </c>
      <c r="G138" s="73">
        <f>IFERROR(((E138/F138)-1)*100,IF(E138+F138&lt;&gt;0,100,0))</f>
        <v>2.6137732523323631</v>
      </c>
    </row>
    <row r="139" spans="1:7" s="15" customFormat="1" ht="12" x14ac:dyDescent="0.2">
      <c r="A139" s="66" t="s">
        <v>74</v>
      </c>
      <c r="B139" s="54">
        <v>32</v>
      </c>
      <c r="C139" s="53">
        <v>9</v>
      </c>
      <c r="D139" s="73">
        <f>IFERROR(((B139/C139)-1)*100,IF(B139+C139&lt;&gt;0,100,0))</f>
        <v>255.55555555555554</v>
      </c>
      <c r="E139" s="53">
        <v>7718</v>
      </c>
      <c r="F139" s="53">
        <v>6409</v>
      </c>
      <c r="G139" s="73">
        <f>IFERROR(((E139/F139)-1)*100,IF(E139+F139&lt;&gt;0,100,0))</f>
        <v>20.424403183023877</v>
      </c>
    </row>
    <row r="140" spans="1:7" s="15" customFormat="1" ht="12" x14ac:dyDescent="0.2">
      <c r="A140" s="69" t="s">
        <v>34</v>
      </c>
      <c r="B140" s="70">
        <f>SUM(B137:B139)</f>
        <v>63939</v>
      </c>
      <c r="C140" s="70">
        <f>SUM(C137:C139)</f>
        <v>131800</v>
      </c>
      <c r="D140" s="73">
        <f>IFERROR(((B140/C140)-1)*100,IF(B140+C140&lt;&gt;0,100,0))</f>
        <v>-51.487860394537179</v>
      </c>
      <c r="E140" s="70">
        <f>SUM(E137:E139)</f>
        <v>7826710</v>
      </c>
      <c r="F140" s="70">
        <f>SUM(F137:F139)</f>
        <v>7626236</v>
      </c>
      <c r="G140" s="73">
        <f>IFERROR(((E140/F140)-1)*100,IF(E140+F140&lt;&gt;0,100,0))</f>
        <v>2.6287410984920934</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183</v>
      </c>
      <c r="D143" s="73">
        <f>IFERROR(((B143/C143)-1)*100,)</f>
        <v>-100</v>
      </c>
      <c r="E143" s="53">
        <v>276429</v>
      </c>
      <c r="F143" s="53">
        <v>489222</v>
      </c>
      <c r="G143" s="73">
        <f>IFERROR(((E143/F143)-1)*100,)</f>
        <v>-43.496204177244692</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183</v>
      </c>
      <c r="D145" s="73">
        <f>IFERROR(((B145/C145)-1)*100,)</f>
        <v>-100</v>
      </c>
      <c r="E145" s="70">
        <f>SUM(E143:E144)</f>
        <v>276429</v>
      </c>
      <c r="F145" s="70">
        <f>SUM(F143:F144)</f>
        <v>489222</v>
      </c>
      <c r="G145" s="73">
        <f>IFERROR(((E145/F145)-1)*100,)</f>
        <v>-43.496204177244692</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5898165.6777499998</v>
      </c>
      <c r="C149" s="53">
        <v>11487477.0068</v>
      </c>
      <c r="D149" s="73">
        <f>IFERROR(((B149/C149)-1)*100,IF(B149+C149&lt;&gt;0,100,0))</f>
        <v>-48.655691112516806</v>
      </c>
      <c r="E149" s="53">
        <v>712112127.63190997</v>
      </c>
      <c r="F149" s="53">
        <v>649574137.42961001</v>
      </c>
      <c r="G149" s="73">
        <f>IFERROR(((E149/F149)-1)*100,IF(E149+F149&lt;&gt;0,100,0))</f>
        <v>9.627536965952066</v>
      </c>
    </row>
    <row r="150" spans="1:7" x14ac:dyDescent="0.2">
      <c r="A150" s="66" t="s">
        <v>74</v>
      </c>
      <c r="B150" s="54">
        <v>199112.34</v>
      </c>
      <c r="C150" s="53">
        <v>87414.28</v>
      </c>
      <c r="D150" s="73">
        <f>IFERROR(((B150/C150)-1)*100,IF(B150+C150&lt;&gt;0,100,0))</f>
        <v>127.7801064082436</v>
      </c>
      <c r="E150" s="53">
        <v>57183322.240000002</v>
      </c>
      <c r="F150" s="53">
        <v>45600482.5</v>
      </c>
      <c r="G150" s="73">
        <f>IFERROR(((E150/F150)-1)*100,IF(E150+F150&lt;&gt;0,100,0))</f>
        <v>25.400695573780396</v>
      </c>
    </row>
    <row r="151" spans="1:7" s="15" customFormat="1" ht="12" x14ac:dyDescent="0.2">
      <c r="A151" s="69" t="s">
        <v>34</v>
      </c>
      <c r="B151" s="70">
        <f>SUM(B148:B150)</f>
        <v>6097278.0177499996</v>
      </c>
      <c r="C151" s="70">
        <f>SUM(C148:C150)</f>
        <v>11574891.286799999</v>
      </c>
      <c r="D151" s="73">
        <f>IFERROR(((B151/C151)-1)*100,IF(B151+C151&lt;&gt;0,100,0))</f>
        <v>-47.323237284281596</v>
      </c>
      <c r="E151" s="70">
        <f>SUM(E148:E150)</f>
        <v>769295449.87190998</v>
      </c>
      <c r="F151" s="70">
        <f>SUM(F148:F150)</f>
        <v>695174619.92961001</v>
      </c>
      <c r="G151" s="73">
        <f>IFERROR(((E151/F151)-1)*100,IF(E151+F151&lt;&gt;0,100,0))</f>
        <v>10.662188724583332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460.48200000000003</v>
      </c>
      <c r="D154" s="73">
        <f>IFERROR(((B154/C154)-1)*100,IF(B154+C154&lt;&gt;0,100,0))</f>
        <v>-100</v>
      </c>
      <c r="E154" s="53">
        <v>379177.12021999998</v>
      </c>
      <c r="F154" s="53">
        <v>567144.24100000004</v>
      </c>
      <c r="G154" s="73">
        <f>IFERROR(((E154/F154)-1)*100,IF(E154+F154&lt;&gt;0,100,0))</f>
        <v>-33.142736396048498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460.48200000000003</v>
      </c>
      <c r="D156" s="73">
        <f>IFERROR(((B156/C156)-1)*100,IF(B156+C156&lt;&gt;0,100,0))</f>
        <v>-100</v>
      </c>
      <c r="E156" s="70">
        <f>SUM(E154:E155)</f>
        <v>379177.12021999998</v>
      </c>
      <c r="F156" s="70">
        <f>SUM(F154:F155)</f>
        <v>567144.24100000004</v>
      </c>
      <c r="G156" s="73">
        <f>IFERROR(((E156/F156)-1)*100,IF(E156+F156&lt;&gt;0,100,0))</f>
        <v>-33.142736396048498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1313221</v>
      </c>
      <c r="C160" s="53">
        <v>1472811</v>
      </c>
      <c r="D160" s="73">
        <f>IFERROR(((B160/C160)-1)*100,IF(B160+C160&lt;&gt;0,100,0))</f>
        <v>-10.835741992692881</v>
      </c>
      <c r="E160" s="65"/>
      <c r="F160" s="65"/>
      <c r="G160" s="52"/>
    </row>
    <row r="161" spans="1:7" s="15" customFormat="1" ht="12" x14ac:dyDescent="0.2">
      <c r="A161" s="66" t="s">
        <v>74</v>
      </c>
      <c r="B161" s="54">
        <v>1435</v>
      </c>
      <c r="C161" s="53">
        <v>1478</v>
      </c>
      <c r="D161" s="73">
        <f>IFERROR(((B161/C161)-1)*100,IF(B161+C161&lt;&gt;0,100,0))</f>
        <v>-2.9093369418132564</v>
      </c>
      <c r="E161" s="65"/>
      <c r="F161" s="65"/>
      <c r="G161" s="52"/>
    </row>
    <row r="162" spans="1:7" s="25" customFormat="1" ht="12" x14ac:dyDescent="0.2">
      <c r="A162" s="69" t="s">
        <v>34</v>
      </c>
      <c r="B162" s="70">
        <f>SUM(B159:B161)</f>
        <v>1314656</v>
      </c>
      <c r="C162" s="70">
        <f>SUM(C159:C161)</f>
        <v>1474289</v>
      </c>
      <c r="D162" s="73">
        <f>IFERROR(((B162/C162)-1)*100,IF(B162+C162&lt;&gt;0,100,0))</f>
        <v>-10.827795635726778</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173334</v>
      </c>
      <c r="C165" s="53">
        <v>171463</v>
      </c>
      <c r="D165" s="73">
        <f>IFERROR(((B165/C165)-1)*100,IF(B165+C165&lt;&gt;0,100,0))</f>
        <v>1.0911975178318434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173334</v>
      </c>
      <c r="C167" s="70">
        <f>SUM(C165:C166)</f>
        <v>171463</v>
      </c>
      <c r="D167" s="73">
        <f>IFERROR(((B167/C167)-1)*100,IF(B167+C167&lt;&gt;0,100,0))</f>
        <v>1.0911975178318434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36618</v>
      </c>
      <c r="C175" s="88">
        <v>40348</v>
      </c>
      <c r="D175" s="73">
        <f>IFERROR(((B175/C175)-1)*100,IF(B175+C175&lt;&gt;0,100,0))</f>
        <v>-9.2445722216714543</v>
      </c>
      <c r="E175" s="88">
        <v>636872</v>
      </c>
      <c r="F175" s="88">
        <v>743746</v>
      </c>
      <c r="G175" s="73">
        <f>IFERROR(((E175/F175)-1)*100,IF(E175+F175&lt;&gt;0,100,0))</f>
        <v>-14.369690727748452</v>
      </c>
    </row>
    <row r="176" spans="1:7" x14ac:dyDescent="0.2">
      <c r="A176" s="66" t="s">
        <v>32</v>
      </c>
      <c r="B176" s="87">
        <v>145498</v>
      </c>
      <c r="C176" s="88">
        <v>178772</v>
      </c>
      <c r="D176" s="73">
        <f t="shared" ref="D176:D178" si="5">IFERROR(((B176/C176)-1)*100,IF(B176+C176&lt;&gt;0,100,0))</f>
        <v>-18.612534401360392</v>
      </c>
      <c r="E176" s="88">
        <v>2692694</v>
      </c>
      <c r="F176" s="88">
        <v>3349640</v>
      </c>
      <c r="G176" s="73">
        <f>IFERROR(((E176/F176)-1)*100,IF(E176+F176&lt;&gt;0,100,0))</f>
        <v>-19.612435963267693</v>
      </c>
    </row>
    <row r="177" spans="1:7" x14ac:dyDescent="0.2">
      <c r="A177" s="66" t="s">
        <v>91</v>
      </c>
      <c r="B177" s="87">
        <v>66176841.671172999</v>
      </c>
      <c r="C177" s="88">
        <v>76904296.641192004</v>
      </c>
      <c r="D177" s="73">
        <f t="shared" si="5"/>
        <v>-13.949097044693715</v>
      </c>
      <c r="E177" s="88">
        <v>1217255652.0164599</v>
      </c>
      <c r="F177" s="88">
        <v>1428215960.8594601</v>
      </c>
      <c r="G177" s="73">
        <f>IFERROR(((E177/F177)-1)*100,IF(E177+F177&lt;&gt;0,100,0))</f>
        <v>-14.770897022887929</v>
      </c>
    </row>
    <row r="178" spans="1:7" x14ac:dyDescent="0.2">
      <c r="A178" s="66" t="s">
        <v>92</v>
      </c>
      <c r="B178" s="87">
        <v>192278</v>
      </c>
      <c r="C178" s="88">
        <v>233752</v>
      </c>
      <c r="D178" s="73">
        <f t="shared" si="5"/>
        <v>-17.742735891029803</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388</v>
      </c>
      <c r="C181" s="88">
        <v>514</v>
      </c>
      <c r="D181" s="73">
        <f t="shared" ref="D181:D184" si="6">IFERROR(((B181/C181)-1)*100,IF(B181+C181&lt;&gt;0,100,0))</f>
        <v>-24.513618677042803</v>
      </c>
      <c r="E181" s="88">
        <v>22136</v>
      </c>
      <c r="F181" s="88">
        <v>23710</v>
      </c>
      <c r="G181" s="73">
        <f t="shared" ref="G181" si="7">IFERROR(((E181/F181)-1)*100,IF(E181+F181&lt;&gt;0,100,0))</f>
        <v>-6.6385491353859187</v>
      </c>
    </row>
    <row r="182" spans="1:7" x14ac:dyDescent="0.2">
      <c r="A182" s="66" t="s">
        <v>32</v>
      </c>
      <c r="B182" s="87">
        <v>4304</v>
      </c>
      <c r="C182" s="88">
        <v>8550</v>
      </c>
      <c r="D182" s="73">
        <f t="shared" si="6"/>
        <v>-49.660818713450297</v>
      </c>
      <c r="E182" s="88">
        <v>240760</v>
      </c>
      <c r="F182" s="88">
        <v>257752</v>
      </c>
      <c r="G182" s="73">
        <f t="shared" ref="G182" si="8">IFERROR(((E182/F182)-1)*100,IF(E182+F182&lt;&gt;0,100,0))</f>
        <v>-6.5923833762686623</v>
      </c>
    </row>
    <row r="183" spans="1:7" x14ac:dyDescent="0.2">
      <c r="A183" s="66" t="s">
        <v>91</v>
      </c>
      <c r="B183" s="87">
        <v>71654.553379999998</v>
      </c>
      <c r="C183" s="88">
        <v>153427.90482</v>
      </c>
      <c r="D183" s="73">
        <f t="shared" si="6"/>
        <v>-53.297574216330233</v>
      </c>
      <c r="E183" s="88">
        <v>5257430.5459599998</v>
      </c>
      <c r="F183" s="88">
        <v>5518269.8947999999</v>
      </c>
      <c r="G183" s="73">
        <f t="shared" ref="G183" si="9">IFERROR(((E183/F183)-1)*100,IF(E183+F183&lt;&gt;0,100,0))</f>
        <v>-4.7268320291074417</v>
      </c>
    </row>
    <row r="184" spans="1:7" x14ac:dyDescent="0.2">
      <c r="A184" s="66" t="s">
        <v>92</v>
      </c>
      <c r="B184" s="87">
        <v>93234</v>
      </c>
      <c r="C184" s="88">
        <v>111192</v>
      </c>
      <c r="D184" s="73">
        <f t="shared" si="6"/>
        <v>-16.150442477876105</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2025-06-17T10:42:58Z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