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F55435DA-5549-46C6-8BD1-176261CCEB17}" xr6:coauthVersionLast="47" xr6:coauthVersionMax="47" xr10:uidLastSave="{00000000-0000-0000-0000-000000000000}"/>
  <bookViews>
    <workbookView xWindow="3720" yWindow="316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<sst xmlns="http://schemas.openxmlformats.org/spreadsheetml/2006/main" count="265" uniqueCount="100">
  <si>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</si>
  <si>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</si>
  <si>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</si>
  <si>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</si>
  <si>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</si>
  <si>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</si>
  <si>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</si>
  <si>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</si>
  <si>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</si>
  <si>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</si>
  <si>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</si>
  <si>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</si>
  <si>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</si>
  <si>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</si>
  <si>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</si>
  <si>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</si>
  <si>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</si>
  <si>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</si>
  <si>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</si>
  <si>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</si>
  <si>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</si>
  <si>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</si>
  <si>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</si>
  <si>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</si>
  <si>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</si>
  <si>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</si>
  <si>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</si>
  <si>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</si>
  <si>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</si>
  <si>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</si>
  <si>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</si>
  <si>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</si>
  <si>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</si>
  <si>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</si>
  <si>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</si>
  <si>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</si>
  <si>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</si>
  <si>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</si>
  <si>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</si>
  <si>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</si>
  <si>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</si>
  <si>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</si>
  <si>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</si>
  <si>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</si>
  <si>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</si>
  <si>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</si>
  <si>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</si>
  <si>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</si>
  <si>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</si>
  <si>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</si>
  <si>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</si>
  <si>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</si>
  <si>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</si>
  <si>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</si>
  <si>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</si>
  <si>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</si>
  <si>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</si>
  <si>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</si>
  <si>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</si>
  <si>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</si>
  <si>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</si>
  <si>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</si>
  <si>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</si>
  <si>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</si>
  <si>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</si>
  <si>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</si>
  <si>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</si>
  <si>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</si>
  <si>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</si>
  <si>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</si>
  <si>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</si>
  <si>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</si>
  <si>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</si>
  <si>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</si>
  <si>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</si>
  <si>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</si>
  <si>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</si>
  <si>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</si>
  <si>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</si>
  <si>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</si>
  <si>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</si>
  <si>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</si>
  <si>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</si>
  <si>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</si>
  <si>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</si>
  <si>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</si>
  <si>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</si>
  <si>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</si>
  <si>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</si>
  <si>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</si>
  <si>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</si>
  <si>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</si>
  <si>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</si>
  <si>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</si>
  <si>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</si>
  <si>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</si>
  <si>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</si>
  <si>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20 June 2025</t>
  </si>
  <si>
    <t>20.06.2025</t>
  </si>
  <si>
    <t>21.06.2024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</si>
</sst>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1657838</v>
      </c>
      <c r="C11" s="54">
        <v>2486822</v>
      </c>
      <c r="D11" s="73">
        <f>IFERROR(((B11/C11)-1)*100,IF(B11+C11&lt;&gt;0,100,0))</f>
        <v>-33.335075851830162</v>
      </c>
      <c r="E11" s="54">
        <v>45074180</v>
      </c>
      <c r="F11" s="54">
        <v>41950949</v>
      </c>
      <c r="G11" s="73">
        <f>IFERROR(((E11/F11)-1)*100,IF(E11+F11&lt;&gt;0,100,0))</f>
        <v>7.4449591116520386</v>
      </c>
    </row>
    <row r="12" spans="1:7" s="15" customFormat="1" ht="12" x14ac:dyDescent="0.2">
      <c r="A12" s="51" t="s">
        <v>9</v>
      </c>
      <c r="B12" s="54">
        <v>1647540.8</v>
      </c>
      <c r="C12" s="54">
        <v>2651759.34</v>
      </c>
      <c r="D12" s="73">
        <f>IFERROR(((B12/C12)-1)*100,IF(B12+C12&lt;&gt;0,100,0))</f>
        <v>-37.869897348980388</v>
      </c>
      <c r="E12" s="54">
        <v>38472672.854000002</v>
      </c>
      <c r="F12" s="54">
        <v>34665008.285999998</v>
      </c>
      <c r="G12" s="73">
        <f>IFERROR(((E12/F12)-1)*100,IF(E12+F12&lt;&gt;0,100,0))</f>
        <v>10.984173252131569</v>
      </c>
    </row>
    <row r="13" spans="1:7" s="15" customFormat="1" ht="12" x14ac:dyDescent="0.2">
      <c r="A13" s="51" t="s">
        <v>10</v>
      </c>
      <c r="B13" s="54">
        <v>163476919.61164001</v>
      </c>
      <c r="C13" s="54">
        <v>194815052.46314201</v>
      </c>
      <c r="D13" s="73">
        <f>IFERROR(((B13/C13)-1)*100,IF(B13+C13&lt;&gt;0,100,0))</f>
        <v>-16.086094198204226</v>
      </c>
      <c r="E13" s="54">
        <v>3111735588.5430799</v>
      </c>
      <c r="F13" s="54">
        <v>2438280582.9138799</v>
      </c>
      <c r="G13" s="73">
        <f>IFERROR(((E13/F13)-1)*100,IF(E13+F13&lt;&gt;0,100,0))</f>
        <v>27.620078277635464</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309</v>
      </c>
      <c r="C16" s="54">
        <v>468</v>
      </c>
      <c r="D16" s="73">
        <f>IFERROR(((B16/C16)-1)*100,IF(B16+C16&lt;&gt;0,100,0))</f>
        <v>-33.974358974358978</v>
      </c>
      <c r="E16" s="54">
        <v>10772</v>
      </c>
      <c r="F16" s="54">
        <v>10653</v>
      </c>
      <c r="G16" s="73">
        <f>IFERROR(((E16/F16)-1)*100,IF(E16+F16&lt;&gt;0,100,0))</f>
        <v>1.1170562282925012</v>
      </c>
    </row>
    <row r="17" spans="1:7" s="15" customFormat="1" ht="12" x14ac:dyDescent="0.2">
      <c r="A17" s="51" t="s">
        <v>9</v>
      </c>
      <c r="B17" s="54">
        <v>104809.33199999999</v>
      </c>
      <c r="C17" s="54">
        <v>361548.71299999999</v>
      </c>
      <c r="D17" s="73">
        <f>IFERROR(((B17/C17)-1)*100,IF(B17+C17&lt;&gt;0,100,0))</f>
        <v>-71.011006751944933</v>
      </c>
      <c r="E17" s="54">
        <v>4508088.2259999998</v>
      </c>
      <c r="F17" s="54">
        <v>5060045.3430000003</v>
      </c>
      <c r="G17" s="73">
        <f>IFERROR(((E17/F17)-1)*100,IF(E17+F17&lt;&gt;0,100,0))</f>
        <v>-10.908145670346038</v>
      </c>
    </row>
    <row r="18" spans="1:7" s="15" customFormat="1" ht="12" x14ac:dyDescent="0.2">
      <c r="A18" s="51" t="s">
        <v>10</v>
      </c>
      <c r="B18" s="54">
        <v>11803926.2911602</v>
      </c>
      <c r="C18" s="54">
        <v>15751099.8561878</v>
      </c>
      <c r="D18" s="73">
        <f>IFERROR(((B18/C18)-1)*100,IF(B18+C18&lt;&gt;0,100,0))</f>
        <v>-25.059669490171878</v>
      </c>
      <c r="E18" s="54">
        <v>351421485.55357802</v>
      </c>
      <c r="F18" s="54">
        <v>262745187.412507</v>
      </c>
      <c r="G18" s="73">
        <f>IFERROR(((E18/F18)-1)*100,IF(E18+F18&lt;&gt;0,100,0))</f>
        <v>33.749922887017611</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19743092.12311</v>
      </c>
      <c r="C24" s="53">
        <v>24335185.54611</v>
      </c>
      <c r="D24" s="52">
        <f>B24-C24</f>
        <v>-4592093.4230000004</v>
      </c>
      <c r="E24" s="54">
        <v>418123374.37707001</v>
      </c>
      <c r="F24" s="54">
        <v>348593449.16003001</v>
      </c>
      <c r="G24" s="52">
        <f>E24-F24</f>
        <v>69529925.217040002</v>
      </c>
    </row>
    <row r="25" spans="1:7" s="15" customFormat="1" ht="12" x14ac:dyDescent="0.2">
      <c r="A25" s="55" t="s">
        <v>15</v>
      </c>
      <c r="B25" s="53">
        <v>33464816.153840002</v>
      </c>
      <c r="C25" s="53">
        <v>18558768.068009999</v>
      </c>
      <c r="D25" s="52">
        <f>B25-C25</f>
        <v>14906048.085830003</v>
      </c>
      <c r="E25" s="54">
        <v>549288990.53787994</v>
      </c>
      <c r="F25" s="54">
        <v>433244146.29114997</v>
      </c>
      <c r="G25" s="52">
        <f>E25-F25</f>
        <v>116044844.24672997</v>
      </c>
    </row>
    <row r="26" spans="1:7" s="25" customFormat="1" ht="12" x14ac:dyDescent="0.2">
      <c r="A26" s="56" t="s">
        <v>16</v>
      </c>
      <c r="B26" s="57">
        <f>B24-B25</f>
        <v>-13721724.030730002</v>
      </c>
      <c r="C26" s="57">
        <f>C24-C25</f>
        <v>5776417.4781000018</v>
      </c>
      <c r="D26" s="57"/>
      <c r="E26" s="57">
        <f>E24-E25</f>
        <v>-131165616.16080993</v>
      </c>
      <c r="F26" s="57">
        <f>F24-F25</f>
        <v>-84650697.131119967</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94710.476782099999</v>
      </c>
      <c r="C33" s="104">
        <v>79767.563603510003</v>
      </c>
      <c r="D33" s="73">
        <f t="shared" ref="D33:D42" si="0">IFERROR(((B33/C33)-1)*100,IF(B33+C33&lt;&gt;0,100,0))</f>
        <v>18.733069563042882</v>
      </c>
      <c r="E33" s="51"/>
      <c r="F33" s="104">
        <v>95527.61</v>
      </c>
      <c r="G33" s="104">
        <v>94013.92</v>
      </c>
    </row>
    <row r="34" spans="1:7" s="15" customFormat="1" ht="12" x14ac:dyDescent="0.2">
      <c r="A34" s="51" t="s">
        <v>23</v>
      </c>
      <c r="B34" s="104">
        <v>94635.392706600003</v>
      </c>
      <c r="C34" s="104">
        <v>84189.012235100003</v>
      </c>
      <c r="D34" s="73">
        <f t="shared" si="0"/>
        <v>12.408246865194483</v>
      </c>
      <c r="E34" s="51"/>
      <c r="F34" s="104">
        <v>95444.31</v>
      </c>
      <c r="G34" s="104">
        <v>93473.7</v>
      </c>
    </row>
    <row r="35" spans="1:7" s="15" customFormat="1" ht="12" x14ac:dyDescent="0.2">
      <c r="A35" s="51" t="s">
        <v>24</v>
      </c>
      <c r="B35" s="104">
        <v>91118.020638179994</v>
      </c>
      <c r="C35" s="104">
        <v>78271.35527149</v>
      </c>
      <c r="D35" s="73">
        <f t="shared" si="0"/>
        <v>16.412984446392144</v>
      </c>
      <c r="E35" s="51"/>
      <c r="F35" s="104">
        <v>91683.11</v>
      </c>
      <c r="G35" s="104">
        <v>89690.240000000005</v>
      </c>
    </row>
    <row r="36" spans="1:7" s="15" customFormat="1" ht="12" x14ac:dyDescent="0.2">
      <c r="A36" s="51" t="s">
        <v>25</v>
      </c>
      <c r="B36" s="104">
        <v>87134.077784420006</v>
      </c>
      <c r="C36" s="104">
        <v>72857.562255540004</v>
      </c>
      <c r="D36" s="73">
        <f t="shared" si="0"/>
        <v>19.595104594368216</v>
      </c>
      <c r="E36" s="51"/>
      <c r="F36" s="104">
        <v>88005.19</v>
      </c>
      <c r="G36" s="104">
        <v>86479.63</v>
      </c>
    </row>
    <row r="37" spans="1:7" s="15" customFormat="1" ht="12" x14ac:dyDescent="0.2">
      <c r="A37" s="51" t="s">
        <v>79</v>
      </c>
      <c r="B37" s="104">
        <v>75938.807644569999</v>
      </c>
      <c r="C37" s="104">
        <v>57523.844485080001</v>
      </c>
      <c r="D37" s="73">
        <f t="shared" si="0"/>
        <v>32.012747625493468</v>
      </c>
      <c r="E37" s="51"/>
      <c r="F37" s="104">
        <v>78288.56</v>
      </c>
      <c r="G37" s="104">
        <v>75509.67</v>
      </c>
    </row>
    <row r="38" spans="1:7" s="15" customFormat="1" ht="12" x14ac:dyDescent="0.2">
      <c r="A38" s="51" t="s">
        <v>26</v>
      </c>
      <c r="B38" s="104">
        <v>133182.89090554</v>
      </c>
      <c r="C38" s="104">
        <v>108802.85159003</v>
      </c>
      <c r="D38" s="73">
        <f t="shared" si="0"/>
        <v>22.407537081265282</v>
      </c>
      <c r="E38" s="51"/>
      <c r="F38" s="104">
        <v>134583.44</v>
      </c>
      <c r="G38" s="104">
        <v>132026.01</v>
      </c>
    </row>
    <row r="39" spans="1:7" s="15" customFormat="1" ht="12" x14ac:dyDescent="0.2">
      <c r="A39" s="51" t="s">
        <v>27</v>
      </c>
      <c r="B39" s="104">
        <v>20760.05630824</v>
      </c>
      <c r="C39" s="104">
        <v>19030.975599559999</v>
      </c>
      <c r="D39" s="73">
        <f t="shared" si="0"/>
        <v>9.0856125564050316</v>
      </c>
      <c r="E39" s="51"/>
      <c r="F39" s="104">
        <v>20994.99</v>
      </c>
      <c r="G39" s="104">
        <v>20390.810000000001</v>
      </c>
    </row>
    <row r="40" spans="1:7" s="15" customFormat="1" ht="12" x14ac:dyDescent="0.2">
      <c r="A40" s="51" t="s">
        <v>28</v>
      </c>
      <c r="B40" s="104">
        <v>130073.44206024001</v>
      </c>
      <c r="C40" s="104">
        <v>110748.05284935</v>
      </c>
      <c r="D40" s="73">
        <f t="shared" si="0"/>
        <v>17.449868159016969</v>
      </c>
      <c r="E40" s="51"/>
      <c r="F40" s="104">
        <v>131351.32999999999</v>
      </c>
      <c r="G40" s="104">
        <v>128602.1</v>
      </c>
    </row>
    <row r="41" spans="1:7" s="15" customFormat="1" ht="12" x14ac:dyDescent="0.2">
      <c r="A41" s="51" t="s">
        <v>29</v>
      </c>
      <c r="B41" s="59"/>
      <c r="C41" s="59"/>
      <c r="D41" s="73">
        <f t="shared" si="0"/>
        <v>0</v>
      </c>
      <c r="E41" s="51"/>
      <c r="F41" s="59"/>
      <c r="G41" s="59"/>
    </row>
    <row r="42" spans="1:7" s="15" customFormat="1" ht="12" x14ac:dyDescent="0.2">
      <c r="A42" s="51" t="s">
        <v>78</v>
      </c>
      <c r="B42" s="104">
        <v>595.87207996999996</v>
      </c>
      <c r="C42" s="104">
        <v>668.00320552999995</v>
      </c>
      <c r="D42" s="73">
        <f t="shared" si="0"/>
        <v>-10.798020872185853</v>
      </c>
      <c r="E42" s="51"/>
      <c r="F42" s="104">
        <v>615.9</v>
      </c>
      <c r="G42" s="104">
        <v>595.87</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21252.3856839531</v>
      </c>
      <c r="D48" s="59"/>
      <c r="E48" s="105">
        <v>18593.135201576199</v>
      </c>
      <c r="F48" s="59"/>
      <c r="G48" s="73">
        <f>IFERROR(((C48/E48)-1)*100,IF(C48+E48&lt;&gt;0,100,0))</f>
        <v>14.302324237127406</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2164</v>
      </c>
      <c r="D54" s="62"/>
      <c r="E54" s="106">
        <v>351237</v>
      </c>
      <c r="F54" s="106">
        <v>44354418.674999997</v>
      </c>
      <c r="G54" s="106">
        <v>10967147.357000001</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4737</v>
      </c>
      <c r="C68" s="53">
        <v>7360</v>
      </c>
      <c r="D68" s="73">
        <f>IFERROR(((B68/C68)-1)*100,IF(B68+C68&lt;&gt;0,100,0))</f>
        <v>-35.638586956521735</v>
      </c>
      <c r="E68" s="53">
        <v>143979</v>
      </c>
      <c r="F68" s="53">
        <v>147889</v>
      </c>
      <c r="G68" s="73">
        <f>IFERROR(((E68/F68)-1)*100,IF(E68+F68&lt;&gt;0,100,0))</f>
        <v>-2.6438747979903865</v>
      </c>
    </row>
    <row r="69" spans="1:7" s="15" customFormat="1" ht="12" x14ac:dyDescent="0.2">
      <c r="A69" s="66" t="s">
        <v>54</v>
      </c>
      <c r="B69" s="54">
        <v>193689164.14199999</v>
      </c>
      <c r="C69" s="53">
        <v>340936035.71100003</v>
      </c>
      <c r="D69" s="73">
        <f>IFERROR(((B69/C69)-1)*100,IF(B69+C69&lt;&gt;0,100,0))</f>
        <v>-43.189002084196289</v>
      </c>
      <c r="E69" s="53">
        <v>6587012313.6899996</v>
      </c>
      <c r="F69" s="53">
        <v>5915276871.1499996</v>
      </c>
      <c r="G69" s="73">
        <f>IFERROR(((E69/F69)-1)*100,IF(E69+F69&lt;&gt;0,100,0))</f>
        <v>11.355942539497853</v>
      </c>
    </row>
    <row r="70" spans="1:7" s="15" customFormat="1" ht="12" x14ac:dyDescent="0.2">
      <c r="A70" s="66" t="s">
        <v>55</v>
      </c>
      <c r="B70" s="54">
        <v>183719427.42460999</v>
      </c>
      <c r="C70" s="53">
        <v>309122166.324</v>
      </c>
      <c r="D70" s="73">
        <f>IFERROR(((B70/C70)-1)*100,IF(B70+C70&lt;&gt;0,100,0))</f>
        <v>-40.567371919861529</v>
      </c>
      <c r="E70" s="53">
        <v>6076161774.1776104</v>
      </c>
      <c r="F70" s="53">
        <v>5266136130.1707201</v>
      </c>
      <c r="G70" s="73">
        <f>IFERROR(((E70/F70)-1)*100,IF(E70+F70&lt;&gt;0,100,0))</f>
        <v>15.381783227480494</v>
      </c>
    </row>
    <row r="71" spans="1:7" s="15" customFormat="1" ht="12" x14ac:dyDescent="0.2">
      <c r="A71" s="66" t="s">
        <v>93</v>
      </c>
      <c r="B71" s="73">
        <f>IFERROR(B69/B68/1000,)</f>
        <v>40.888571699810001</v>
      </c>
      <c r="C71" s="73">
        <f>IFERROR(C69/C68/1000,)</f>
        <v>46.322830938994571</v>
      </c>
      <c r="D71" s="73">
        <f>IFERROR(((B71/C71)-1)*100,IF(B71+C71&lt;&gt;0,100,0))</f>
        <v>-11.731276195838047</v>
      </c>
      <c r="E71" s="73">
        <f>IFERROR(E69/E68/1000,)</f>
        <v>45.749812915008434</v>
      </c>
      <c r="F71" s="73">
        <f>IFERROR(F69/F68/1000,)</f>
        <v>39.998085531378258</v>
      </c>
      <c r="G71" s="73">
        <f>IFERROR(((E71/F71)-1)*100,IF(E71+F71&lt;&gt;0,100,0))</f>
        <v>14.380006710866144</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2294</v>
      </c>
      <c r="C74" s="53">
        <v>2492</v>
      </c>
      <c r="D74" s="73">
        <f>IFERROR(((B74/C74)-1)*100,IF(B74+C74&lt;&gt;0,100,0))</f>
        <v>-7.9454253611557002</v>
      </c>
      <c r="E74" s="53">
        <v>62007</v>
      </c>
      <c r="F74" s="53">
        <v>63248</v>
      </c>
      <c r="G74" s="73">
        <f>IFERROR(((E74/F74)-1)*100,IF(E74+F74&lt;&gt;0,100,0))</f>
        <v>-1.9621173792056634</v>
      </c>
    </row>
    <row r="75" spans="1:7" s="15" customFormat="1" ht="12" x14ac:dyDescent="0.2">
      <c r="A75" s="66" t="s">
        <v>54</v>
      </c>
      <c r="B75" s="54">
        <v>632892311.71200001</v>
      </c>
      <c r="C75" s="53">
        <v>589844914.33800006</v>
      </c>
      <c r="D75" s="73">
        <f>IFERROR(((B75/C75)-1)*100,IF(B75+C75&lt;&gt;0,100,0))</f>
        <v>7.2980874001962404</v>
      </c>
      <c r="E75" s="53">
        <v>17600998726.081001</v>
      </c>
      <c r="F75" s="53">
        <v>15454069038.983</v>
      </c>
      <c r="G75" s="73">
        <f>IFERROR(((E75/F75)-1)*100,IF(E75+F75&lt;&gt;0,100,0))</f>
        <v>13.892326232543395</v>
      </c>
    </row>
    <row r="76" spans="1:7" s="15" customFormat="1" ht="12" x14ac:dyDescent="0.2">
      <c r="A76" s="66" t="s">
        <v>55</v>
      </c>
      <c r="B76" s="54">
        <v>599676889.44388998</v>
      </c>
      <c r="C76" s="53">
        <v>520268756.73040003</v>
      </c>
      <c r="D76" s="73">
        <f>IFERROR(((B76/C76)-1)*100,IF(B76+C76&lt;&gt;0,100,0))</f>
        <v>15.262906274158361</v>
      </c>
      <c r="E76" s="53">
        <v>16420875419.4389</v>
      </c>
      <c r="F76" s="53">
        <v>13593691285.883499</v>
      </c>
      <c r="G76" s="73">
        <f>IFERROR(((E76/F76)-1)*100,IF(E76+F76&lt;&gt;0,100,0))</f>
        <v>20.797766214474201</v>
      </c>
    </row>
    <row r="77" spans="1:7" s="15" customFormat="1" ht="12" x14ac:dyDescent="0.2">
      <c r="A77" s="66" t="s">
        <v>93</v>
      </c>
      <c r="B77" s="73">
        <f>IFERROR(B75/B74/1000,)</f>
        <v>275.89028409415869</v>
      </c>
      <c r="C77" s="73">
        <f>IFERROR(C75/C74/1000,)</f>
        <v>236.69539098635636</v>
      </c>
      <c r="D77" s="73">
        <f>IFERROR(((B77/C77)-1)*100,IF(B77+C77&lt;&gt;0,100,0))</f>
        <v>16.559212642235856</v>
      </c>
      <c r="E77" s="73">
        <f>IFERROR(E75/E74/1000,)</f>
        <v>283.85502807878146</v>
      </c>
      <c r="F77" s="73">
        <f>IFERROR(F75/F74/1000,)</f>
        <v>244.34083352806414</v>
      </c>
      <c r="G77" s="73">
        <f>IFERROR(((E77/F77)-1)*100,IF(E77+F77&lt;&gt;0,100,0))</f>
        <v>16.171752375633464</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141</v>
      </c>
      <c r="C80" s="53">
        <v>72</v>
      </c>
      <c r="D80" s="73">
        <f>IFERROR(((B80/C80)-1)*100,IF(B80+C80&lt;&gt;0,100,0))</f>
        <v>95.833333333333329</v>
      </c>
      <c r="E80" s="53">
        <v>8073</v>
      </c>
      <c r="F80" s="53">
        <v>5123</v>
      </c>
      <c r="G80" s="73">
        <f>IFERROR(((E80/F80)-1)*100,IF(E80+F80&lt;&gt;0,100,0))</f>
        <v>57.583447198906889</v>
      </c>
    </row>
    <row r="81" spans="1:7" s="15" customFormat="1" ht="12" x14ac:dyDescent="0.2">
      <c r="A81" s="66" t="s">
        <v>54</v>
      </c>
      <c r="B81" s="54">
        <v>9340852.4930000007</v>
      </c>
      <c r="C81" s="53">
        <v>22531362.443</v>
      </c>
      <c r="D81" s="73">
        <f>IFERROR(((B81/C81)-1)*100,IF(B81+C81&lt;&gt;0,100,0))</f>
        <v>-58.542886535909425</v>
      </c>
      <c r="E81" s="53">
        <v>515555298.59799999</v>
      </c>
      <c r="F81" s="53">
        <v>552228635.83500004</v>
      </c>
      <c r="G81" s="73">
        <f>IFERROR(((E81/F81)-1)*100,IF(E81+F81&lt;&gt;0,100,0))</f>
        <v>-6.6409698550941592</v>
      </c>
    </row>
    <row r="82" spans="1:7" s="15" customFormat="1" ht="12" x14ac:dyDescent="0.2">
      <c r="A82" s="66" t="s">
        <v>55</v>
      </c>
      <c r="B82" s="54">
        <v>3133309.9694996299</v>
      </c>
      <c r="C82" s="53">
        <v>6984373.1735897204</v>
      </c>
      <c r="D82" s="73">
        <f>IFERROR(((B82/C82)-1)*100,IF(B82+C82&lt;&gt;0,100,0))</f>
        <v>-55.138279533119231</v>
      </c>
      <c r="E82" s="53">
        <v>119520763.000973</v>
      </c>
      <c r="F82" s="53">
        <v>123966048.85299601</v>
      </c>
      <c r="G82" s="73">
        <f>IFERROR(((E82/F82)-1)*100,IF(E82+F82&lt;&gt;0,100,0))</f>
        <v>-3.5858897602636386</v>
      </c>
    </row>
    <row r="83" spans="1:7" x14ac:dyDescent="0.2">
      <c r="A83" s="66" t="s">
        <v>93</v>
      </c>
      <c r="B83" s="73">
        <f>IFERROR(B81/B80/1000,)</f>
        <v>66.247180801418452</v>
      </c>
      <c r="C83" s="73">
        <f>IFERROR(C81/C80/1000,)</f>
        <v>312.93558948611116</v>
      </c>
      <c r="D83" s="73">
        <f>IFERROR(((B83/C83)-1)*100,IF(B83+C83&lt;&gt;0,100,0))</f>
        <v>-78.830410145996296</v>
      </c>
      <c r="E83" s="73">
        <f>IFERROR(E81/E80/1000,)</f>
        <v>63.861674544531155</v>
      </c>
      <c r="F83" s="73">
        <f>IFERROR(F81/F80/1000,)</f>
        <v>107.79399489264104</v>
      </c>
      <c r="G83" s="73">
        <f>IFERROR(((E83/F83)-1)*100,IF(E83+F83&lt;&gt;0,100,0))</f>
        <v>-40.755814265780664</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7172</v>
      </c>
      <c r="C86" s="51">
        <f>C68+C74+C80</f>
        <v>9924</v>
      </c>
      <c r="D86" s="73">
        <f>IFERROR(((B86/C86)-1)*100,IF(B86+C86&lt;&gt;0,100,0))</f>
        <v>-27.730753728335344</v>
      </c>
      <c r="E86" s="51">
        <f>E68+E74+E80</f>
        <v>214059</v>
      </c>
      <c r="F86" s="51">
        <f>F68+F74+F80</f>
        <v>216260</v>
      </c>
      <c r="G86" s="73">
        <f>IFERROR(((E86/F86)-1)*100,IF(E86+F86&lt;&gt;0,100,0))</f>
        <v>-1.0177564043281184</v>
      </c>
    </row>
    <row r="87" spans="1:7" s="15" customFormat="1" ht="12" x14ac:dyDescent="0.2">
      <c r="A87" s="66" t="s">
        <v>54</v>
      </c>
      <c r="B87" s="51">
        <f t="shared" ref="B87:C87" si="1">B69+B75+B81</f>
        <v>835922328.347</v>
      </c>
      <c r="C87" s="51">
        <f t="shared" si="1"/>
        <v>953312312.49199998</v>
      </c>
      <c r="D87" s="73">
        <f>IFERROR(((B87/C87)-1)*100,IF(B87+C87&lt;&gt;0,100,0))</f>
        <v>-12.313906220107185</v>
      </c>
      <c r="E87" s="51">
        <f t="shared" ref="E87:F87" si="2">E69+E75+E81</f>
        <v>24703566338.368999</v>
      </c>
      <c r="F87" s="51">
        <f t="shared" si="2"/>
        <v>21921574545.967999</v>
      </c>
      <c r="G87" s="73">
        <f>IFERROR(((E87/F87)-1)*100,IF(E87+F87&lt;&gt;0,100,0))</f>
        <v>12.690656807371937</v>
      </c>
    </row>
    <row r="88" spans="1:7" s="15" customFormat="1" ht="12" x14ac:dyDescent="0.2">
      <c r="A88" s="66" t="s">
        <v>55</v>
      </c>
      <c r="B88" s="51">
        <f t="shared" ref="B88:C88" si="3">B70+B76+B82</f>
        <v>786529626.83799958</v>
      </c>
      <c r="C88" s="51">
        <f t="shared" si="3"/>
        <v>836375296.22798967</v>
      </c>
      <c r="D88" s="73">
        <f>IFERROR(((B88/C88)-1)*100,IF(B88+C88&lt;&gt;0,100,0))</f>
        <v>-5.9597252112528309</v>
      </c>
      <c r="E88" s="51">
        <f t="shared" ref="E88:F88" si="4">E70+E76+E82</f>
        <v>22616557956.617481</v>
      </c>
      <c r="F88" s="51">
        <f t="shared" si="4"/>
        <v>18983793464.907215</v>
      </c>
      <c r="G88" s="73">
        <f>IFERROR(((E88/F88)-1)*100,IF(E88+F88&lt;&gt;0,100,0))</f>
        <v>19.136135769837924</v>
      </c>
    </row>
    <row r="89" spans="1:7" x14ac:dyDescent="0.2">
      <c r="A89" s="66" t="s">
        <v>94</v>
      </c>
      <c r="B89" s="73">
        <f>IFERROR((B75/B87)*100,IF(B75+B87&lt;&gt;0,100,0))</f>
        <v>75.711856263430249</v>
      </c>
      <c r="C89" s="73">
        <f>IFERROR((C75/C87)*100,IF(C75+C87&lt;&gt;0,100,0))</f>
        <v>61.873208455277343</v>
      </c>
      <c r="D89" s="73">
        <f>IFERROR(((B89/C89)-1)*100,IF(B89+C89&lt;&gt;0,100,0))</f>
        <v>22.366139002078157</v>
      </c>
      <c r="E89" s="73">
        <f>IFERROR((E75/E87)*100,IF(E75+E87&lt;&gt;0,100,0))</f>
        <v>71.248816810484342</v>
      </c>
      <c r="F89" s="73">
        <f>IFERROR((F75/F87)*100,IF(F75+F87&lt;&gt;0,100,0))</f>
        <v>70.497075867323787</v>
      </c>
      <c r="G89" s="73">
        <f>IFERROR(((E89/F89)-1)*100,IF(E89+F89&lt;&gt;0,100,0))</f>
        <v>1.0663434389468041</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98109120.204999998</v>
      </c>
      <c r="C97" s="107">
        <v>113894036.72400001</v>
      </c>
      <c r="D97" s="52">
        <f>B97-C97</f>
        <v>-15784916.519000009</v>
      </c>
      <c r="E97" s="107">
        <v>2586584654.8449998</v>
      </c>
      <c r="F97" s="107">
        <v>2503609166.6890001</v>
      </c>
      <c r="G97" s="68">
        <f>E97-F97</f>
        <v>82975488.15599966</v>
      </c>
    </row>
    <row r="98" spans="1:7" s="15" customFormat="1" ht="13.5" x14ac:dyDescent="0.2">
      <c r="A98" s="66" t="s">
        <v>88</v>
      </c>
      <c r="B98" s="53">
        <v>93668128.900000006</v>
      </c>
      <c r="C98" s="107">
        <v>103962930.484</v>
      </c>
      <c r="D98" s="52">
        <f>B98-C98</f>
        <v>-10294801.583999991</v>
      </c>
      <c r="E98" s="107">
        <v>2520040205.9809999</v>
      </c>
      <c r="F98" s="107">
        <v>2463971527.4050002</v>
      </c>
      <c r="G98" s="68">
        <f>E98-F98</f>
        <v>56068678.575999737</v>
      </c>
    </row>
    <row r="99" spans="1:7" s="15" customFormat="1" ht="12" x14ac:dyDescent="0.2">
      <c r="A99" s="69" t="s">
        <v>16</v>
      </c>
      <c r="B99" s="52">
        <f>B97-B98</f>
        <v>4440991.3049999923</v>
      </c>
      <c r="C99" s="52">
        <f>C97-C98</f>
        <v>9931106.2400000095</v>
      </c>
      <c r="D99" s="70"/>
      <c r="E99" s="52">
        <f>E97-E98</f>
        <v>66544448.863999844</v>
      </c>
      <c r="F99" s="70">
        <f>F97-F98</f>
        <v>39637639.28399992</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1167.65777732939</v>
      </c>
      <c r="C111" s="108">
        <v>1004.08892934294</v>
      </c>
      <c r="D111" s="73">
        <f>IFERROR(((B111/C111)-1)*100,IF(B111+C111&lt;&gt;0,100,0))</f>
        <v>16.290275015131073</v>
      </c>
      <c r="E111" s="72"/>
      <c r="F111" s="109">
        <v>1167.65777732939</v>
      </c>
      <c r="G111" s="109">
        <v>1161.8289796460699</v>
      </c>
    </row>
    <row r="112" spans="1:7" s="15" customFormat="1" ht="12" x14ac:dyDescent="0.2">
      <c r="A112" s="66" t="s">
        <v>50</v>
      </c>
      <c r="B112" s="109">
        <v>1149.46626113604</v>
      </c>
      <c r="C112" s="108">
        <v>989.13115903079495</v>
      </c>
      <c r="D112" s="73">
        <f>IFERROR(((B112/C112)-1)*100,IF(B112+C112&lt;&gt;0,100,0))</f>
        <v>16.209690761572016</v>
      </c>
      <c r="E112" s="72"/>
      <c r="F112" s="109">
        <v>1149.46626113604</v>
      </c>
      <c r="G112" s="109">
        <v>1143.8814858180999</v>
      </c>
    </row>
    <row r="113" spans="1:7" s="15" customFormat="1" ht="12" x14ac:dyDescent="0.2">
      <c r="A113" s="66" t="s">
        <v>51</v>
      </c>
      <c r="B113" s="109">
        <v>1269.19672639392</v>
      </c>
      <c r="C113" s="108">
        <v>1085.03573688702</v>
      </c>
      <c r="D113" s="73">
        <f>IFERROR(((B113/C113)-1)*100,IF(B113+C113&lt;&gt;0,100,0))</f>
        <v>16.972804051160573</v>
      </c>
      <c r="E113" s="72"/>
      <c r="F113" s="109">
        <v>1269.19672639392</v>
      </c>
      <c r="G113" s="109">
        <v>1261.1955366268801</v>
      </c>
    </row>
    <row r="114" spans="1:7" s="25" customFormat="1" ht="12" x14ac:dyDescent="0.2">
      <c r="A114" s="69" t="s">
        <v>52</v>
      </c>
      <c r="B114" s="73"/>
      <c r="C114" s="72"/>
      <c r="D114" s="74"/>
      <c r="E114" s="72"/>
      <c r="F114" s="58"/>
      <c r="G114" s="58"/>
    </row>
    <row r="115" spans="1:7" s="15" customFormat="1" ht="12" x14ac:dyDescent="0.2">
      <c r="A115" s="66" t="s">
        <v>56</v>
      </c>
      <c r="B115" s="109">
        <v>813.83699010097996</v>
      </c>
      <c r="C115" s="108">
        <v>740.67459120076603</v>
      </c>
      <c r="D115" s="73">
        <f>IFERROR(((B115/C115)-1)*100,IF(B115+C115&lt;&gt;0,100,0))</f>
        <v>9.8778059581610123</v>
      </c>
      <c r="E115" s="72"/>
      <c r="F115" s="109">
        <v>813.83699010097996</v>
      </c>
      <c r="G115" s="109">
        <v>812.75356964730895</v>
      </c>
    </row>
    <row r="116" spans="1:7" s="15" customFormat="1" ht="12" x14ac:dyDescent="0.2">
      <c r="A116" s="66" t="s">
        <v>57</v>
      </c>
      <c r="B116" s="109">
        <v>1138.3734300011999</v>
      </c>
      <c r="C116" s="108">
        <v>986.95698707336203</v>
      </c>
      <c r="D116" s="73">
        <f>IFERROR(((B116/C116)-1)*100,IF(B116+C116&lt;&gt;0,100,0))</f>
        <v>15.341746895863761</v>
      </c>
      <c r="E116" s="72"/>
      <c r="F116" s="109">
        <v>1138.3734300011999</v>
      </c>
      <c r="G116" s="109">
        <v>1133.8872332257099</v>
      </c>
    </row>
    <row r="117" spans="1:7" s="15" customFormat="1" ht="12" x14ac:dyDescent="0.2">
      <c r="A117" s="66" t="s">
        <v>59</v>
      </c>
      <c r="B117" s="109">
        <v>1370.3598721322901</v>
      </c>
      <c r="C117" s="108">
        <v>1159.19494428453</v>
      </c>
      <c r="D117" s="73">
        <f>IFERROR(((B117/C117)-1)*100,IF(B117+C117&lt;&gt;0,100,0))</f>
        <v>18.216515598943861</v>
      </c>
      <c r="E117" s="72"/>
      <c r="F117" s="109">
        <v>1370.3598721322901</v>
      </c>
      <c r="G117" s="109">
        <v>1363.6512005746899</v>
      </c>
    </row>
    <row r="118" spans="1:7" s="15" customFormat="1" ht="12" x14ac:dyDescent="0.2">
      <c r="A118" s="66" t="s">
        <v>58</v>
      </c>
      <c r="B118" s="109">
        <v>1259.9035752924101</v>
      </c>
      <c r="C118" s="108">
        <v>1069.6695605605501</v>
      </c>
      <c r="D118" s="73">
        <f>IFERROR(((B118/C118)-1)*100,IF(B118+C118&lt;&gt;0,100,0))</f>
        <v>17.784372085167099</v>
      </c>
      <c r="E118" s="72"/>
      <c r="F118" s="109">
        <v>1259.9035752924101</v>
      </c>
      <c r="G118" s="109">
        <v>1250.8417904605999</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73</v>
      </c>
      <c r="C127" s="53">
        <v>281</v>
      </c>
      <c r="D127" s="73">
        <f>IFERROR(((B127/C127)-1)*100,IF(B127+C127&lt;&gt;0,100,0))</f>
        <v>-74.02135231316727</v>
      </c>
      <c r="E127" s="53">
        <v>6362</v>
      </c>
      <c r="F127" s="53">
        <v>8327</v>
      </c>
      <c r="G127" s="73">
        <f>IFERROR(((E127/F127)-1)*100,IF(E127+F127&lt;&gt;0,100,0))</f>
        <v>-23.597934430166923</v>
      </c>
    </row>
    <row r="128" spans="1:7" s="15" customFormat="1" ht="12" x14ac:dyDescent="0.2">
      <c r="A128" s="66" t="s">
        <v>74</v>
      </c>
      <c r="B128" s="54">
        <v>2</v>
      </c>
      <c r="C128" s="53">
        <v>1</v>
      </c>
      <c r="D128" s="73">
        <f>IFERROR(((B128/C128)-1)*100,IF(B128+C128&lt;&gt;0,100,0))</f>
        <v>100</v>
      </c>
      <c r="E128" s="53">
        <v>207</v>
      </c>
      <c r="F128" s="53">
        <v>167</v>
      </c>
      <c r="G128" s="73">
        <f>IFERROR(((E128/F128)-1)*100,IF(E128+F128&lt;&gt;0,100,0))</f>
        <v>23.952095808383223</v>
      </c>
    </row>
    <row r="129" spans="1:7" s="25" customFormat="1" ht="12" x14ac:dyDescent="0.2">
      <c r="A129" s="69" t="s">
        <v>34</v>
      </c>
      <c r="B129" s="70">
        <f>SUM(B126:B128)</f>
        <v>75</v>
      </c>
      <c r="C129" s="70">
        <f>SUM(C126:C128)</f>
        <v>282</v>
      </c>
      <c r="D129" s="73">
        <f>IFERROR(((B129/C129)-1)*100,IF(B129+C129&lt;&gt;0,100,0))</f>
        <v>-73.40425531914893</v>
      </c>
      <c r="E129" s="70">
        <f>SUM(E126:E128)</f>
        <v>6569</v>
      </c>
      <c r="F129" s="70">
        <f>SUM(F126:F128)</f>
        <v>8494</v>
      </c>
      <c r="G129" s="73">
        <f>IFERROR(((E129/F129)-1)*100,IF(E129+F129&lt;&gt;0,100,0))</f>
        <v>-22.663056275017656</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28</v>
      </c>
      <c r="C132" s="53">
        <v>50</v>
      </c>
      <c r="D132" s="73">
        <f>IFERROR(((B132/C132)-1)*100,IF(B132+C132&lt;&gt;0,100,0))</f>
        <v>-43.999999999999993</v>
      </c>
      <c r="E132" s="53">
        <v>686</v>
      </c>
      <c r="F132" s="53">
        <v>715</v>
      </c>
      <c r="G132" s="73">
        <f>IFERROR(((E132/F132)-1)*100,IF(E132+F132&lt;&gt;0,100,0))</f>
        <v>-4.0559440559440603</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28</v>
      </c>
      <c r="C134" s="70">
        <f>SUM(C132:C133)</f>
        <v>50</v>
      </c>
      <c r="D134" s="73">
        <f>IFERROR(((B134/C134)-1)*100,IF(B134+C134&lt;&gt;0,100,0))</f>
        <v>-43.999999999999993</v>
      </c>
      <c r="E134" s="70">
        <f>SUM(E132:E133)</f>
        <v>686</v>
      </c>
      <c r="F134" s="70">
        <f>SUM(F132:F133)</f>
        <v>715</v>
      </c>
      <c r="G134" s="73">
        <f>IFERROR(((E134/F134)-1)*100,IF(E134+F134&lt;&gt;0,100,0))</f>
        <v>-4.0559440559440603</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54229</v>
      </c>
      <c r="C138" s="53">
        <v>155175</v>
      </c>
      <c r="D138" s="73">
        <f>IFERROR(((B138/C138)-1)*100,IF(B138+C138&lt;&gt;0,100,0))</f>
        <v>-65.053004672144354</v>
      </c>
      <c r="E138" s="53">
        <v>7873221</v>
      </c>
      <c r="F138" s="53">
        <v>7775002</v>
      </c>
      <c r="G138" s="73">
        <f>IFERROR(((E138/F138)-1)*100,IF(E138+F138&lt;&gt;0,100,0))</f>
        <v>1.2632665560729173</v>
      </c>
    </row>
    <row r="139" spans="1:7" s="15" customFormat="1" ht="12" x14ac:dyDescent="0.2">
      <c r="A139" s="66" t="s">
        <v>74</v>
      </c>
      <c r="B139" s="54">
        <v>42</v>
      </c>
      <c r="C139" s="53">
        <v>3</v>
      </c>
      <c r="D139" s="73">
        <f>IFERROR(((B139/C139)-1)*100,IF(B139+C139&lt;&gt;0,100,0))</f>
        <v>1300</v>
      </c>
      <c r="E139" s="53">
        <v>7760</v>
      </c>
      <c r="F139" s="53">
        <v>6412</v>
      </c>
      <c r="G139" s="73">
        <f>IFERROR(((E139/F139)-1)*100,IF(E139+F139&lt;&gt;0,100,0))</f>
        <v>21.023081721771675</v>
      </c>
    </row>
    <row r="140" spans="1:7" s="15" customFormat="1" ht="12" x14ac:dyDescent="0.2">
      <c r="A140" s="69" t="s">
        <v>34</v>
      </c>
      <c r="B140" s="70">
        <f>SUM(B137:B139)</f>
        <v>54271</v>
      </c>
      <c r="C140" s="70">
        <f>SUM(C137:C139)</f>
        <v>155178</v>
      </c>
      <c r="D140" s="73">
        <f>IFERROR(((B140/C140)-1)*100,IF(B140+C140&lt;&gt;0,100,0))</f>
        <v>-65.02661459743004</v>
      </c>
      <c r="E140" s="70">
        <f>SUM(E137:E139)</f>
        <v>7880981</v>
      </c>
      <c r="F140" s="70">
        <f>SUM(F137:F139)</f>
        <v>7781414</v>
      </c>
      <c r="G140" s="73">
        <f>IFERROR(((E140/F140)-1)*100,IF(E140+F140&lt;&gt;0,100,0))</f>
        <v>1.2795489354505474</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34250</v>
      </c>
      <c r="C143" s="53">
        <v>64005</v>
      </c>
      <c r="D143" s="73">
        <f>IFERROR(((B143/C143)-1)*100,)</f>
        <v>-46.488555581595193</v>
      </c>
      <c r="E143" s="53">
        <v>310679</v>
      </c>
      <c r="F143" s="53">
        <v>553227</v>
      </c>
      <c r="G143" s="73">
        <f>IFERROR(((E143/F143)-1)*100,)</f>
        <v>-43.842401039717871</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34250</v>
      </c>
      <c r="C145" s="70">
        <f>SUM(C143:C144)</f>
        <v>64005</v>
      </c>
      <c r="D145" s="73">
        <f>IFERROR(((B145/C145)-1)*100,)</f>
        <v>-46.488555581595193</v>
      </c>
      <c r="E145" s="70">
        <f>SUM(E143:E144)</f>
        <v>310679</v>
      </c>
      <c r="F145" s="70">
        <f>SUM(F143:F144)</f>
        <v>553227</v>
      </c>
      <c r="G145" s="73">
        <f>IFERROR(((E145/F145)-1)*100,)</f>
        <v>-43.842401039717871</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5018434.64212</v>
      </c>
      <c r="C149" s="53">
        <v>12914268.79793</v>
      </c>
      <c r="D149" s="73">
        <f>IFERROR(((B149/C149)-1)*100,IF(B149+C149&lt;&gt;0,100,0))</f>
        <v>-61.140388816094692</v>
      </c>
      <c r="E149" s="53">
        <v>717130562.27402997</v>
      </c>
      <c r="F149" s="53">
        <v>662488406.22754002</v>
      </c>
      <c r="G149" s="73">
        <f>IFERROR(((E149/F149)-1)*100,IF(E149+F149&lt;&gt;0,100,0))</f>
        <v>8.2480169513672088</v>
      </c>
    </row>
    <row r="150" spans="1:7" x14ac:dyDescent="0.2">
      <c r="A150" s="66" t="s">
        <v>74</v>
      </c>
      <c r="B150" s="54">
        <v>514340.4</v>
      </c>
      <c r="C150" s="53">
        <v>29454.75</v>
      </c>
      <c r="D150" s="73">
        <f>IFERROR(((B150/C150)-1)*100,IF(B150+C150&lt;&gt;0,100,0))</f>
        <v>1646.2052809818451</v>
      </c>
      <c r="E150" s="53">
        <v>57697662.640000001</v>
      </c>
      <c r="F150" s="53">
        <v>45629937.25</v>
      </c>
      <c r="G150" s="73">
        <f>IFERROR(((E150/F150)-1)*100,IF(E150+F150&lt;&gt;0,100,0))</f>
        <v>26.446947152003819</v>
      </c>
    </row>
    <row r="151" spans="1:7" s="15" customFormat="1" ht="12" x14ac:dyDescent="0.2">
      <c r="A151" s="69" t="s">
        <v>34</v>
      </c>
      <c r="B151" s="70">
        <f>SUM(B148:B150)</f>
        <v>5532775.0421200003</v>
      </c>
      <c r="C151" s="70">
        <f>SUM(C148:C150)</f>
        <v>12943723.54793</v>
      </c>
      <c r="D151" s="73">
        <f>IFERROR(((B151/C151)-1)*100,IF(B151+C151&lt;&gt;0,100,0))</f>
        <v>-57.255151335453093</v>
      </c>
      <c r="E151" s="70">
        <f>SUM(E148:E150)</f>
        <v>774828224.91402996</v>
      </c>
      <c r="F151" s="70">
        <f>SUM(F148:F150)</f>
        <v>708118343.47754002</v>
      </c>
      <c r="G151" s="73">
        <f>IFERROR(((E151/F151)-1)*100,IF(E151+F151&lt;&gt;0,100,0))</f>
        <v>9.420724946748372</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58329.75</v>
      </c>
      <c r="C154" s="53">
        <v>64744.565999999999</v>
      </c>
      <c r="D154" s="73">
        <f>IFERROR(((B154/C154)-1)*100,IF(B154+C154&lt;&gt;0,100,0))</f>
        <v>-9.9078832345559249</v>
      </c>
      <c r="E154" s="53">
        <v>437506.87021999998</v>
      </c>
      <c r="F154" s="53">
        <v>631888.80700000003</v>
      </c>
      <c r="G154" s="73">
        <f>IFERROR(((E154/F154)-1)*100,IF(E154+F154&lt;&gt;0,100,0))</f>
        <v>-30.762047788575565</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58329.75</v>
      </c>
      <c r="C156" s="70">
        <f>SUM(C154:C155)</f>
        <v>64744.565999999999</v>
      </c>
      <c r="D156" s="73">
        <f>IFERROR(((B156/C156)-1)*100,IF(B156+C156&lt;&gt;0,100,0))</f>
        <v>-9.9078832345559249</v>
      </c>
      <c r="E156" s="70">
        <f>SUM(E154:E155)</f>
        <v>437506.87021999998</v>
      </c>
      <c r="F156" s="70">
        <f>SUM(F154:F155)</f>
        <v>631888.80700000003</v>
      </c>
      <c r="G156" s="73">
        <f>IFERROR(((E156/F156)-1)*100,IF(E156+F156&lt;&gt;0,100,0))</f>
        <v>-30.762047788575565</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1343371</v>
      </c>
      <c r="C160" s="53">
        <v>1500934</v>
      </c>
      <c r="D160" s="73">
        <f>IFERROR(((B160/C160)-1)*100,IF(B160+C160&lt;&gt;0,100,0))</f>
        <v>-10.49766345488875</v>
      </c>
      <c r="E160" s="65"/>
      <c r="F160" s="65"/>
      <c r="G160" s="52"/>
    </row>
    <row r="161" spans="1:7" s="15" customFormat="1" ht="12" x14ac:dyDescent="0.2">
      <c r="A161" s="66" t="s">
        <v>74</v>
      </c>
      <c r="B161" s="54">
        <v>1477</v>
      </c>
      <c r="C161" s="53">
        <v>1475</v>
      </c>
      <c r="D161" s="73">
        <f>IFERROR(((B161/C161)-1)*100,IF(B161+C161&lt;&gt;0,100,0))</f>
        <v>0.13559322033898091</v>
      </c>
      <c r="E161" s="65"/>
      <c r="F161" s="65"/>
      <c r="G161" s="52"/>
    </row>
    <row r="162" spans="1:7" s="25" customFormat="1" ht="12" x14ac:dyDescent="0.2">
      <c r="A162" s="69" t="s">
        <v>34</v>
      </c>
      <c r="B162" s="70">
        <f>SUM(B159:B161)</f>
        <v>1344848</v>
      </c>
      <c r="C162" s="70">
        <f>SUM(C159:C161)</f>
        <v>1502409</v>
      </c>
      <c r="D162" s="73">
        <f>IFERROR(((B162/C162)-1)*100,IF(B162+C162&lt;&gt;0,100,0))</f>
        <v>-10.487224184626154</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196084</v>
      </c>
      <c r="C165" s="53">
        <v>198537</v>
      </c>
      <c r="D165" s="73">
        <f>IFERROR(((B165/C165)-1)*100,IF(B165+C165&lt;&gt;0,100,0))</f>
        <v>-1.235537960178712</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196084</v>
      </c>
      <c r="C167" s="70">
        <f>SUM(C165:C166)</f>
        <v>198537</v>
      </c>
      <c r="D167" s="73">
        <f>IFERROR(((B167/C167)-1)*100,IF(B167+C167&lt;&gt;0,100,0))</f>
        <v>-1.235537960178712</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31626</v>
      </c>
      <c r="C175" s="88">
        <v>36610</v>
      </c>
      <c r="D175" s="73">
        <f>IFERROR(((B175/C175)-1)*100,IF(B175+C175&lt;&gt;0,100,0))</f>
        <v>-13.613766730401533</v>
      </c>
      <c r="E175" s="88">
        <v>668498</v>
      </c>
      <c r="F175" s="88">
        <v>780356</v>
      </c>
      <c r="G175" s="73">
        <f>IFERROR(((E175/F175)-1)*100,IF(E175+F175&lt;&gt;0,100,0))</f>
        <v>-14.334226942574924</v>
      </c>
    </row>
    <row r="176" spans="1:7" x14ac:dyDescent="0.2">
      <c r="A176" s="66" t="s">
        <v>32</v>
      </c>
      <c r="B176" s="87">
        <v>119558</v>
      </c>
      <c r="C176" s="88">
        <v>159012</v>
      </c>
      <c r="D176" s="73">
        <f t="shared" ref="D176:D178" si="5">IFERROR(((B176/C176)-1)*100,IF(B176+C176&lt;&gt;0,100,0))</f>
        <v>-24.811963876940101</v>
      </c>
      <c r="E176" s="88">
        <v>2812252</v>
      </c>
      <c r="F176" s="88">
        <v>3508652</v>
      </c>
      <c r="G176" s="73">
        <f>IFERROR(((E176/F176)-1)*100,IF(E176+F176&lt;&gt;0,100,0))</f>
        <v>-19.848078407319957</v>
      </c>
    </row>
    <row r="177" spans="1:7" x14ac:dyDescent="0.2">
      <c r="A177" s="66" t="s">
        <v>91</v>
      </c>
      <c r="B177" s="87">
        <v>56255420.189450003</v>
      </c>
      <c r="C177" s="88">
        <v>65393985.325202003</v>
      </c>
      <c r="D177" s="73">
        <f t="shared" si="5"/>
        <v>-13.974626397682044</v>
      </c>
      <c r="E177" s="88">
        <v>1273511072.20591</v>
      </c>
      <c r="F177" s="88">
        <v>1493609946.18466</v>
      </c>
      <c r="G177" s="73">
        <f>IFERROR(((E177/F177)-1)*100,IF(E177+F177&lt;&gt;0,100,0))</f>
        <v>-14.736034300051347</v>
      </c>
    </row>
    <row r="178" spans="1:7" x14ac:dyDescent="0.2">
      <c r="A178" s="66" t="s">
        <v>92</v>
      </c>
      <c r="B178" s="87">
        <v>193172</v>
      </c>
      <c r="C178" s="88">
        <v>231616</v>
      </c>
      <c r="D178" s="73">
        <f t="shared" si="5"/>
        <v>-16.598162475822054</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406</v>
      </c>
      <c r="C181" s="88">
        <v>552</v>
      </c>
      <c r="D181" s="73">
        <f t="shared" ref="D181:D184" si="6">IFERROR(((B181/C181)-1)*100,IF(B181+C181&lt;&gt;0,100,0))</f>
        <v>-26.449275362318836</v>
      </c>
      <c r="E181" s="88">
        <v>22542</v>
      </c>
      <c r="F181" s="88">
        <v>24262</v>
      </c>
      <c r="G181" s="73">
        <f t="shared" ref="G181" si="7">IFERROR(((E181/F181)-1)*100,IF(E181+F181&lt;&gt;0,100,0))</f>
        <v>-7.0892754101063442</v>
      </c>
    </row>
    <row r="182" spans="1:7" x14ac:dyDescent="0.2">
      <c r="A182" s="66" t="s">
        <v>32</v>
      </c>
      <c r="B182" s="87">
        <v>5872</v>
      </c>
      <c r="C182" s="88">
        <v>6306</v>
      </c>
      <c r="D182" s="73">
        <f t="shared" si="6"/>
        <v>-6.8823342848081221</v>
      </c>
      <c r="E182" s="88">
        <v>246632</v>
      </c>
      <c r="F182" s="88">
        <v>264058</v>
      </c>
      <c r="G182" s="73">
        <f t="shared" ref="G182" si="8">IFERROR(((E182/F182)-1)*100,IF(E182+F182&lt;&gt;0,100,0))</f>
        <v>-6.5993077278476697</v>
      </c>
    </row>
    <row r="183" spans="1:7" x14ac:dyDescent="0.2">
      <c r="A183" s="66" t="s">
        <v>91</v>
      </c>
      <c r="B183" s="87">
        <v>68005.193799999994</v>
      </c>
      <c r="C183" s="88">
        <v>72560.204320000004</v>
      </c>
      <c r="D183" s="73">
        <f t="shared" si="6"/>
        <v>-6.2775602173221756</v>
      </c>
      <c r="E183" s="88">
        <v>5325435.7397600003</v>
      </c>
      <c r="F183" s="88">
        <v>5590830.0991200004</v>
      </c>
      <c r="G183" s="73">
        <f t="shared" ref="G183" si="9">IFERROR(((E183/F183)-1)*100,IF(E183+F183&lt;&gt;0,100,0))</f>
        <v>-4.7469580483544549</v>
      </c>
    </row>
    <row r="184" spans="1:7" x14ac:dyDescent="0.2">
      <c r="A184" s="66" t="s">
        <v>92</v>
      </c>
      <c r="B184" s="87">
        <v>94390</v>
      </c>
      <c r="C184" s="88">
        <v>112444</v>
      </c>
      <c r="D184" s="73">
        <f t="shared" si="6"/>
        <v>-16.055992316175161</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2025-06-23T10:44:08Z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