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364EC11-CF2E-4679-BBFC-934D2DE100E3}"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<sst xmlns="http://schemas.openxmlformats.org/spreadsheetml/2006/main" count="265" uniqueCount="100">
  <si>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</si>
  <si>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</si>
  <si>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</si>
  <si>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</si>
  <si>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</si>
  <si>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</si>
  <si>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</si>
  <si>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</si>
  <si>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</si>
  <si>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</si>
  <si>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</si>
  <si>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</si>
  <si>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</si>
  <si>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</si>
  <si>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</si>
  <si>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</si>
  <si>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</si>
  <si>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</si>
  <si>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</si>
  <si>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</si>
  <si>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</si>
  <si>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</si>
  <si>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</si>
  <si>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</si>
  <si>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</si>
  <si>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</si>
  <si>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</si>
  <si>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</si>
  <si>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</si>
  <si>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</si>
  <si>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</si>
  <si>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</si>
  <si>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</si>
  <si>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</si>
  <si>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</si>
  <si>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</si>
  <si>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</si>
  <si>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</si>
  <si>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</si>
  <si>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</si>
  <si>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</si>
  <si>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</si>
  <si>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</si>
  <si>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</si>
  <si>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</si>
  <si>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</si>
  <si>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</si>
  <si>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</si>
  <si>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</si>
  <si>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</si>
  <si>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</si>
  <si>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</si>
  <si>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</si>
  <si>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</si>
  <si>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</si>
  <si>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</si>
  <si>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</si>
  <si>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</si>
  <si>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</si>
  <si>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</si>
  <si>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</si>
  <si>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</si>
  <si>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</si>
  <si>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</si>
  <si>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</si>
  <si>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</si>
  <si>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</si>
  <si>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</si>
  <si>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</si>
  <si>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</si>
  <si>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</si>
  <si>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</si>
  <si>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</si>
  <si>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</si>
  <si>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</si>
  <si>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</si>
  <si>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</si>
  <si>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</si>
  <si>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</si>
  <si>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</si>
  <si>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</si>
  <si>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</si>
  <si>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</si>
  <si>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</si>
  <si>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</si>
  <si>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</si>
  <si>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</si>
  <si>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</si>
  <si>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</si>
  <si>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</si>
  <si>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</si>
  <si>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</si>
  <si>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</si>
  <si>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</si>
  <si>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</si>
  <si>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</si>
  <si>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</si>
  <si>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18 July 2025</t>
  </si>
  <si>
    <t>18.07.2025</t>
  </si>
  <si>
    <t>19.07.2024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</si>
</sst>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1892191</v>
      </c>
      <c r="C11" s="54">
        <v>2019787</v>
      </c>
      <c r="D11" s="73">
        <f>IFERROR(((B11/C11)-1)*100,IF(B11+C11&lt;&gt;0,100,0))</f>
        <v>-6.3172997944832776</v>
      </c>
      <c r="E11" s="54">
        <v>53085535</v>
      </c>
      <c r="F11" s="54">
        <v>49455376</v>
      </c>
      <c r="G11" s="73">
        <f>IFERROR(((E11/F11)-1)*100,IF(E11+F11&lt;&gt;0,100,0))</f>
        <v>7.3402717633771486</v>
      </c>
    </row>
    <row r="12" spans="1:7" s="15" customFormat="1" ht="12" x14ac:dyDescent="0.2">
      <c r="A12" s="51" t="s">
        <v>9</v>
      </c>
      <c r="B12" s="54">
        <v>1462511.915</v>
      </c>
      <c r="C12" s="54">
        <v>1450740.7239999999</v>
      </c>
      <c r="D12" s="73">
        <f>IFERROR(((B12/C12)-1)*100,IF(B12+C12&lt;&gt;0,100,0))</f>
        <v>0.81139178112712429</v>
      </c>
      <c r="E12" s="54">
        <v>44280572.048</v>
      </c>
      <c r="F12" s="54">
        <v>41585656.101999998</v>
      </c>
      <c r="G12" s="73">
        <f>IFERROR(((E12/F12)-1)*100,IF(E12+F12&lt;&gt;0,100,0))</f>
        <v>6.4803978068543655</v>
      </c>
    </row>
    <row r="13" spans="1:7" s="15" customFormat="1" ht="12" x14ac:dyDescent="0.2">
      <c r="A13" s="51" t="s">
        <v>10</v>
      </c>
      <c r="B13" s="54">
        <v>117319849.41765501</v>
      </c>
      <c r="C13" s="54">
        <v>113793299.92535999</v>
      </c>
      <c r="D13" s="73">
        <f>IFERROR(((B13/C13)-1)*100,IF(B13+C13&lt;&gt;0,100,0))</f>
        <v>3.0990835968446095</v>
      </c>
      <c r="E13" s="54">
        <v>3579667524.7866702</v>
      </c>
      <c r="F13" s="54">
        <v>2864664373.76157</v>
      </c>
      <c r="G13" s="73">
        <f>IFERROR(((E13/F13)-1)*100,IF(E13+F13&lt;&gt;0,100,0))</f>
        <v>24.959403885985942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502</v>
      </c>
      <c r="C16" s="54">
        <v>458</v>
      </c>
      <c r="D16" s="73">
        <f>IFERROR(((B16/C16)-1)*100,IF(B16+C16&lt;&gt;0,100,0))</f>
        <v>9.606986899563319</v>
      </c>
      <c r="E16" s="54">
        <v>12699</v>
      </c>
      <c r="F16" s="54">
        <v>12485</v>
      </c>
      <c r="G16" s="73">
        <f>IFERROR(((E16/F16)-1)*100,IF(E16+F16&lt;&gt;0,100,0))</f>
        <v>1.7140568682418866</v>
      </c>
    </row>
    <row r="17" spans="1:7" s="15" customFormat="1" ht="12" x14ac:dyDescent="0.2">
      <c r="A17" s="51" t="s">
        <v>9</v>
      </c>
      <c r="B17" s="54">
        <v>208288.4</v>
      </c>
      <c r="C17" s="54">
        <v>155797.323</v>
      </c>
      <c r="D17" s="73">
        <f>IFERROR(((B17/C17)-1)*100,IF(B17+C17&lt;&gt;0,100,0))</f>
        <v>33.691899186226706</v>
      </c>
      <c r="E17" s="54">
        <v>5298688.318</v>
      </c>
      <c r="F17" s="54">
        <v>6647892.6179999998</v>
      </c>
      <c r="G17" s="73">
        <f>IFERROR(((E17/F17)-1)*100,IF(E17+F17&lt;&gt;0,100,0))</f>
        <v>-20.295218011597548</v>
      </c>
    </row>
    <row r="18" spans="1:7" s="15" customFormat="1" ht="12" x14ac:dyDescent="0.2">
      <c r="A18" s="51" t="s">
        <v>10</v>
      </c>
      <c r="B18" s="54">
        <v>12805619.4524152</v>
      </c>
      <c r="C18" s="54">
        <v>11914958.4168854</v>
      </c>
      <c r="D18" s="73">
        <f>IFERROR(((B18/C18)-1)*100,IF(B18+C18&lt;&gt;0,100,0))</f>
        <v>7.4751501798578701</v>
      </c>
      <c r="E18" s="54">
        <v>405894055.062132</v>
      </c>
      <c r="F18" s="54">
        <v>318130552.151106</v>
      </c>
      <c r="G18" s="73">
        <f>IFERROR(((E18/F18)-1)*100,IF(E18+F18&lt;&gt;0,100,0))</f>
        <v>27.587260109912371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19209872.389899999</v>
      </c>
      <c r="C24" s="53">
        <v>12682167.70459</v>
      </c>
      <c r="D24" s="52">
        <f>B24-C24</f>
        <v>6527704.6853099987</v>
      </c>
      <c r="E24" s="54">
        <v>493818227.93656999</v>
      </c>
      <c r="F24" s="54">
        <v>411785340.96894002</v>
      </c>
      <c r="G24" s="52">
        <f>E24-F24</f>
        <v>82032886.967629969</v>
      </c>
    </row>
    <row r="25" spans="1:7" s="15" customFormat="1" ht="12" x14ac:dyDescent="0.2">
      <c r="A25" s="55" t="s">
        <v>15</v>
      </c>
      <c r="B25" s="53">
        <v>21207326.621339999</v>
      </c>
      <c r="C25" s="53">
        <v>14384988.6763</v>
      </c>
      <c r="D25" s="52">
        <f>B25-C25</f>
        <v>6822337.9450399987</v>
      </c>
      <c r="E25" s="54">
        <v>637579150.15960002</v>
      </c>
      <c r="F25" s="54">
        <v>493091247.33999002</v>
      </c>
      <c r="G25" s="52">
        <f>E25-F25</f>
        <v>144487902.81961</v>
      </c>
    </row>
    <row r="26" spans="1:7" s="25" customFormat="1" ht="12" x14ac:dyDescent="0.2">
      <c r="A26" s="56" t="s">
        <v>16</v>
      </c>
      <c r="B26" s="57">
        <f>B24-B25</f>
        <v>-1997454.2314400002</v>
      </c>
      <c r="C26" s="57">
        <f>C24-C25</f>
        <v>-1702820.9717100002</v>
      </c>
      <c r="D26" s="57"/>
      <c r="E26" s="57">
        <f>E24-E25</f>
        <v>-143760922.22303003</v>
      </c>
      <c r="F26" s="57">
        <f>F24-F25</f>
        <v>-81305906.37105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98687.067564090001</v>
      </c>
      <c r="C33" s="104">
        <v>79922.673980770007</v>
      </c>
      <c r="D33" s="73">
        <f t="shared" ref="D33:D42" si="0">IFERROR(((B33/C33)-1)*100,IF(B33+C33&lt;&gt;0,100,0))</f>
        <v>23.478185411858021</v>
      </c>
      <c r="E33" s="51"/>
      <c r="F33" s="104">
        <v>98867.38</v>
      </c>
      <c r="G33" s="104">
        <v>96484.39</v>
      </c>
    </row>
    <row r="34" spans="1:7" s="15" customFormat="1" ht="12" x14ac:dyDescent="0.2">
      <c r="A34" s="51" t="s">
        <v>23</v>
      </c>
      <c r="B34" s="104">
        <v>100839.65378824</v>
      </c>
      <c r="C34" s="104">
        <v>83905.730508270004</v>
      </c>
      <c r="D34" s="73">
        <f t="shared" si="0"/>
        <v>20.182081935751619</v>
      </c>
      <c r="E34" s="51"/>
      <c r="F34" s="104">
        <v>101200</v>
      </c>
      <c r="G34" s="104">
        <v>97459.94</v>
      </c>
    </row>
    <row r="35" spans="1:7" s="15" customFormat="1" ht="12" x14ac:dyDescent="0.2">
      <c r="A35" s="51" t="s">
        <v>24</v>
      </c>
      <c r="B35" s="104">
        <v>94133.705641580003</v>
      </c>
      <c r="C35" s="104">
        <v>79562.633990410002</v>
      </c>
      <c r="D35" s="73">
        <f t="shared" si="0"/>
        <v>18.313963377489873</v>
      </c>
      <c r="E35" s="51"/>
      <c r="F35" s="104">
        <v>94394.28</v>
      </c>
      <c r="G35" s="104">
        <v>92922.25</v>
      </c>
    </row>
    <row r="36" spans="1:7" s="15" customFormat="1" ht="12" x14ac:dyDescent="0.2">
      <c r="A36" s="51" t="s">
        <v>25</v>
      </c>
      <c r="B36" s="104">
        <v>90973.712669739994</v>
      </c>
      <c r="C36" s="104">
        <v>72930.749051310006</v>
      </c>
      <c r="D36" s="73">
        <f t="shared" si="0"/>
        <v>24.739857814618027</v>
      </c>
      <c r="E36" s="51"/>
      <c r="F36" s="104">
        <v>91176.12</v>
      </c>
      <c r="G36" s="104">
        <v>88779.13</v>
      </c>
    </row>
    <row r="37" spans="1:7" s="15" customFormat="1" ht="12" x14ac:dyDescent="0.2">
      <c r="A37" s="51" t="s">
        <v>79</v>
      </c>
      <c r="B37" s="104">
        <v>81001.391955019993</v>
      </c>
      <c r="C37" s="104">
        <v>60665.878847890002</v>
      </c>
      <c r="D37" s="73">
        <f t="shared" si="0"/>
        <v>33.520511848378632</v>
      </c>
      <c r="E37" s="51"/>
      <c r="F37" s="104">
        <v>82433.38</v>
      </c>
      <c r="G37" s="104">
        <v>78426.17</v>
      </c>
    </row>
    <row r="38" spans="1:7" s="15" customFormat="1" ht="12" x14ac:dyDescent="0.2">
      <c r="A38" s="51" t="s">
        <v>26</v>
      </c>
      <c r="B38" s="104">
        <v>138234.60124731</v>
      </c>
      <c r="C38" s="104">
        <v>106710.42554318999</v>
      </c>
      <c r="D38" s="73">
        <f t="shared" si="0"/>
        <v>29.541795512155367</v>
      </c>
      <c r="E38" s="51"/>
      <c r="F38" s="104">
        <v>138421.88</v>
      </c>
      <c r="G38" s="104">
        <v>135595.64000000001</v>
      </c>
    </row>
    <row r="39" spans="1:7" s="15" customFormat="1" ht="12" x14ac:dyDescent="0.2">
      <c r="A39" s="51" t="s">
        <v>27</v>
      </c>
      <c r="B39" s="104">
        <v>21419.206827239999</v>
      </c>
      <c r="C39" s="104">
        <v>18954.899874409999</v>
      </c>
      <c r="D39" s="73">
        <f t="shared" si="0"/>
        <v>13.000896703004639</v>
      </c>
      <c r="E39" s="51"/>
      <c r="F39" s="104">
        <v>21442.400000000001</v>
      </c>
      <c r="G39" s="104">
        <v>20519.73</v>
      </c>
    </row>
    <row r="40" spans="1:7" s="15" customFormat="1" ht="12" x14ac:dyDescent="0.2">
      <c r="A40" s="51" t="s">
        <v>28</v>
      </c>
      <c r="B40" s="104">
        <v>134854.83340912999</v>
      </c>
      <c r="C40" s="104">
        <v>109235.39350352999</v>
      </c>
      <c r="D40" s="73">
        <f t="shared" si="0"/>
        <v>23.453423916829742</v>
      </c>
      <c r="E40" s="51"/>
      <c r="F40" s="104">
        <v>134997.01999999999</v>
      </c>
      <c r="G40" s="104">
        <v>131163.38</v>
      </c>
    </row>
    <row r="41" spans="1:7" s="15" customFormat="1" ht="12" x14ac:dyDescent="0.2">
      <c r="A41" s="51" t="s">
        <v>29</v>
      </c>
      <c r="B41" s="59"/>
      <c r="C41" s="59"/>
      <c r="D41" s="73">
        <f t="shared" si="0"/>
        <v>0</v>
      </c>
      <c r="E41" s="51"/>
      <c r="F41" s="59"/>
      <c r="G41" s="59"/>
    </row>
    <row r="42" spans="1:7" s="15" customFormat="1" ht="12" x14ac:dyDescent="0.2">
      <c r="A42" s="51" t="s">
        <v>78</v>
      </c>
      <c r="B42" s="104">
        <v>643.25580081999999</v>
      </c>
      <c r="C42" s="104">
        <v>650.23807187</v>
      </c>
      <c r="D42" s="73">
        <f t="shared" si="0"/>
        <v>-1.0738022506002975</v>
      </c>
      <c r="E42" s="51"/>
      <c r="F42" s="104">
        <v>643.26</v>
      </c>
      <c r="G42" s="104">
        <v>585.44000000000005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21929.500318760201</v>
      </c>
      <c r="D48" s="59"/>
      <c r="E48" s="105">
        <v>18722.132250479201</v>
      </c>
      <c r="F48" s="59"/>
      <c r="G48" s="73">
        <f>IFERROR(((C48/E48)-1)*100,IF(C48+E48&lt;&gt;0,100,0))</f>
        <v>17.131425124928846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4226</v>
      </c>
      <c r="D54" s="62"/>
      <c r="E54" s="106">
        <v>675000</v>
      </c>
      <c r="F54" s="106">
        <v>89513177.590000004</v>
      </c>
      <c r="G54" s="106">
        <v>11661445.50464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4568</v>
      </c>
      <c r="C68" s="53">
        <v>5817</v>
      </c>
      <c r="D68" s="73">
        <f>IFERROR(((B68/C68)-1)*100,IF(B68+C68&lt;&gt;0,100,0))</f>
        <v>-21.471548908372018</v>
      </c>
      <c r="E68" s="53">
        <v>166871</v>
      </c>
      <c r="F68" s="53">
        <v>173588</v>
      </c>
      <c r="G68" s="73">
        <f>IFERROR(((E68/F68)-1)*100,IF(E68+F68&lt;&gt;0,100,0))</f>
        <v>-3.8695071087863186</v>
      </c>
    </row>
    <row r="69" spans="1:7" s="15" customFormat="1" ht="12" x14ac:dyDescent="0.2">
      <c r="A69" s="66" t="s">
        <v>54</v>
      </c>
      <c r="B69" s="54">
        <v>246890087.84999999</v>
      </c>
      <c r="C69" s="53">
        <v>224828799.509</v>
      </c>
      <c r="D69" s="73">
        <f>IFERROR(((B69/C69)-1)*100,IF(B69+C69&lt;&gt;0,100,0))</f>
        <v>9.8124832713510468</v>
      </c>
      <c r="E69" s="53">
        <v>7634724797.5469999</v>
      </c>
      <c r="F69" s="53">
        <v>6796658349.1280003</v>
      </c>
      <c r="G69" s="73">
        <f>IFERROR(((E69/F69)-1)*100,IF(E69+F69&lt;&gt;0,100,0))</f>
        <v>12.330566071877392</v>
      </c>
    </row>
    <row r="70" spans="1:7" s="15" customFormat="1" ht="12" x14ac:dyDescent="0.2">
      <c r="A70" s="66" t="s">
        <v>55</v>
      </c>
      <c r="B70" s="54">
        <v>234032508.80946001</v>
      </c>
      <c r="C70" s="53">
        <v>199096317.78992</v>
      </c>
      <c r="D70" s="73">
        <f>IFERROR(((B70/C70)-1)*100,IF(B70+C70&lt;&gt;0,100,0))</f>
        <v>17.54738179357167</v>
      </c>
      <c r="E70" s="53">
        <v>7081905167.5048704</v>
      </c>
      <c r="F70" s="53">
        <v>6058444830.4644098</v>
      </c>
      <c r="G70" s="73">
        <f>IFERROR(((E70/F70)-1)*100,IF(E70+F70&lt;&gt;0,100,0))</f>
        <v>16.89311969788141</v>
      </c>
    </row>
    <row r="71" spans="1:7" s="15" customFormat="1" ht="12" x14ac:dyDescent="0.2">
      <c r="A71" s="66" t="s">
        <v>93</v>
      </c>
      <c r="B71" s="73">
        <f>IFERROR(B69/B68/1000,)</f>
        <v>54.047742524080562</v>
      </c>
      <c r="C71" s="73">
        <f>IFERROR(C69/C68/1000,)</f>
        <v>38.650300757950831</v>
      </c>
      <c r="D71" s="73">
        <f>IFERROR(((B71/C71)-1)*100,IF(B71+C71&lt;&gt;0,100,0))</f>
        <v>39.837831696464335</v>
      </c>
      <c r="E71" s="73">
        <f>IFERROR(E69/E68/1000,)</f>
        <v>45.752256518789963</v>
      </c>
      <c r="F71" s="73">
        <f>IFERROR(F69/F68/1000,)</f>
        <v>39.15396426670047</v>
      </c>
      <c r="G71" s="73">
        <f>IFERROR(((E71/F71)-1)*100,IF(E71+F71&lt;&gt;0,100,0))</f>
        <v>16.852169060442201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2817</v>
      </c>
      <c r="C74" s="53">
        <v>2498</v>
      </c>
      <c r="D74" s="73">
        <f>IFERROR(((B74/C74)-1)*100,IF(B74+C74&lt;&gt;0,100,0))</f>
        <v>12.770216172938342</v>
      </c>
      <c r="E74" s="53">
        <v>72235</v>
      </c>
      <c r="F74" s="53">
        <v>73678</v>
      </c>
      <c r="G74" s="73">
        <f>IFERROR(((E74/F74)-1)*100,IF(E74+F74&lt;&gt;0,100,0))</f>
        <v>-1.9585222183012618</v>
      </c>
    </row>
    <row r="75" spans="1:7" s="15" customFormat="1" ht="12" x14ac:dyDescent="0.2">
      <c r="A75" s="66" t="s">
        <v>54</v>
      </c>
      <c r="B75" s="54">
        <v>777984286.96800005</v>
      </c>
      <c r="C75" s="53">
        <v>688956279.00600004</v>
      </c>
      <c r="D75" s="73">
        <f>IFERROR(((B75/C75)-1)*100,IF(B75+C75&lt;&gt;0,100,0))</f>
        <v>12.922156408886543</v>
      </c>
      <c r="E75" s="53">
        <v>20582337465.314999</v>
      </c>
      <c r="F75" s="53">
        <v>18065834481.278999</v>
      </c>
      <c r="G75" s="73">
        <f>IFERROR(((E75/F75)-1)*100,IF(E75+F75&lt;&gt;0,100,0))</f>
        <v>13.929624931766993</v>
      </c>
    </row>
    <row r="76" spans="1:7" s="15" customFormat="1" ht="12" x14ac:dyDescent="0.2">
      <c r="A76" s="66" t="s">
        <v>55</v>
      </c>
      <c r="B76" s="54">
        <v>743409673.84215999</v>
      </c>
      <c r="C76" s="53">
        <v>640476732.10099006</v>
      </c>
      <c r="D76" s="73">
        <f>IFERROR(((B76/C76)-1)*100,IF(B76+C76&lt;&gt;0,100,0))</f>
        <v>16.071300733051388</v>
      </c>
      <c r="E76" s="53">
        <v>19279214969.8396</v>
      </c>
      <c r="F76" s="53">
        <v>16008384967.132299</v>
      </c>
      <c r="G76" s="73">
        <f>IFERROR(((E76/F76)-1)*100,IF(E76+F76&lt;&gt;0,100,0))</f>
        <v>20.431979924413501</v>
      </c>
    </row>
    <row r="77" spans="1:7" s="15" customFormat="1" ht="12" x14ac:dyDescent="0.2">
      <c r="A77" s="66" t="s">
        <v>93</v>
      </c>
      <c r="B77" s="73">
        <f>IFERROR(B75/B74/1000,)</f>
        <v>276.17475575718856</v>
      </c>
      <c r="C77" s="73">
        <f>IFERROR(C75/C74/1000,)</f>
        <v>275.80315412570059</v>
      </c>
      <c r="D77" s="73">
        <f>IFERROR(((B77/C77)-1)*100,IF(B77+C77&lt;&gt;0,100,0))</f>
        <v>0.13473436613369305</v>
      </c>
      <c r="E77" s="73">
        <f>IFERROR(E75/E74/1000,)</f>
        <v>284.93579933986297</v>
      </c>
      <c r="F77" s="73">
        <f>IFERROR(F75/F74/1000,)</f>
        <v>245.19984909035259</v>
      </c>
      <c r="G77" s="73">
        <f>IFERROR(((E77/F77)-1)*100,IF(E77+F77&lt;&gt;0,100,0))</f>
        <v>16.205536176683477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187</v>
      </c>
      <c r="C80" s="53">
        <v>121</v>
      </c>
      <c r="D80" s="73">
        <f>IFERROR(((B80/C80)-1)*100,IF(B80+C80&lt;&gt;0,100,0))</f>
        <v>54.54545454545454</v>
      </c>
      <c r="E80" s="53">
        <v>9081</v>
      </c>
      <c r="F80" s="53">
        <v>5883</v>
      </c>
      <c r="G80" s="73">
        <f>IFERROR(((E80/F80)-1)*100,IF(E80+F80&lt;&gt;0,100,0))</f>
        <v>54.360020397756244</v>
      </c>
    </row>
    <row r="81" spans="1:7" s="15" customFormat="1" ht="12" x14ac:dyDescent="0.2">
      <c r="A81" s="66" t="s">
        <v>54</v>
      </c>
      <c r="B81" s="54">
        <v>19830864.351</v>
      </c>
      <c r="C81" s="53">
        <v>24494689.982000001</v>
      </c>
      <c r="D81" s="73">
        <f>IFERROR(((B81/C81)-1)*100,IF(B81+C81&lt;&gt;0,100,0))</f>
        <v>-19.040149658669815</v>
      </c>
      <c r="E81" s="53">
        <v>578433682.40499997</v>
      </c>
      <c r="F81" s="53">
        <v>655389598.20299995</v>
      </c>
      <c r="G81" s="73">
        <f>IFERROR(((E81/F81)-1)*100,IF(E81+F81&lt;&gt;0,100,0))</f>
        <v>-11.742010555096371</v>
      </c>
    </row>
    <row r="82" spans="1:7" s="15" customFormat="1" ht="12" x14ac:dyDescent="0.2">
      <c r="A82" s="66" t="s">
        <v>55</v>
      </c>
      <c r="B82" s="54">
        <v>2607781.1065105</v>
      </c>
      <c r="C82" s="53">
        <v>591971.159809937</v>
      </c>
      <c r="D82" s="73">
        <f>IFERROR(((B82/C82)-1)*100,IF(B82+C82&lt;&gt;0,100,0))</f>
        <v>340.52502614278961</v>
      </c>
      <c r="E82" s="53">
        <v>128214307.644859</v>
      </c>
      <c r="F82" s="53">
        <v>135899422.47250399</v>
      </c>
      <c r="G82" s="73">
        <f>IFERROR(((E82/F82)-1)*100,IF(E82+F82&lt;&gt;0,100,0))</f>
        <v>-5.6550018299009963</v>
      </c>
    </row>
    <row r="83" spans="1:7" x14ac:dyDescent="0.2">
      <c r="A83" s="66" t="s">
        <v>93</v>
      </c>
      <c r="B83" s="73">
        <f>IFERROR(B81/B80/1000,)</f>
        <v>106.04740294652406</v>
      </c>
      <c r="C83" s="73">
        <f>IFERROR(C81/C80/1000,)</f>
        <v>202.43545439669424</v>
      </c>
      <c r="D83" s="73">
        <f>IFERROR(((B83/C83)-1)*100,IF(B83+C83&lt;&gt;0,100,0))</f>
        <v>-47.614214485021641</v>
      </c>
      <c r="E83" s="73">
        <f>IFERROR(E81/E80/1000,)</f>
        <v>63.697134941636378</v>
      </c>
      <c r="F83" s="73">
        <f>IFERROR(F81/F80/1000,)</f>
        <v>111.40397725701172</v>
      </c>
      <c r="G83" s="73">
        <f>IFERROR(((E83/F83)-1)*100,IF(E83+F83&lt;&gt;0,100,0))</f>
        <v>-42.8232846708107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7572</v>
      </c>
      <c r="C86" s="51">
        <f>C68+C74+C80</f>
        <v>8436</v>
      </c>
      <c r="D86" s="73">
        <f>IFERROR(((B86/C86)-1)*100,IF(B86+C86&lt;&gt;0,100,0))</f>
        <v>-10.241820768136556</v>
      </c>
      <c r="E86" s="51">
        <f>E68+E74+E80</f>
        <v>248187</v>
      </c>
      <c r="F86" s="51">
        <f>F68+F74+F80</f>
        <v>253149</v>
      </c>
      <c r="G86" s="73">
        <f>IFERROR(((E86/F86)-1)*100,IF(E86+F86&lt;&gt;0,100,0))</f>
        <v>-1.960110448787078</v>
      </c>
    </row>
    <row r="87" spans="1:7" s="15" customFormat="1" ht="12" x14ac:dyDescent="0.2">
      <c r="A87" s="66" t="s">
        <v>54</v>
      </c>
      <c r="B87" s="51">
        <f t="shared" ref="B87:C87" si="1">B69+B75+B81</f>
        <v>1044705239.169</v>
      </c>
      <c r="C87" s="51">
        <f t="shared" si="1"/>
        <v>938279768.4970001</v>
      </c>
      <c r="D87" s="73">
        <f>IFERROR(((B87/C87)-1)*100,IF(B87+C87&lt;&gt;0,100,0))</f>
        <v>11.342615949449652</v>
      </c>
      <c r="E87" s="51">
        <f t="shared" ref="E87:F87" si="2">E69+E75+E81</f>
        <v>28795495945.266998</v>
      </c>
      <c r="F87" s="51">
        <f t="shared" si="2"/>
        <v>25517882428.609997</v>
      </c>
      <c r="G87" s="73">
        <f>IFERROR(((E87/F87)-1)*100,IF(E87+F87&lt;&gt;0,100,0))</f>
        <v>12.844378940245548</v>
      </c>
    </row>
    <row r="88" spans="1:7" s="15" customFormat="1" ht="12" x14ac:dyDescent="0.2">
      <c r="A88" s="66" t="s">
        <v>55</v>
      </c>
      <c r="B88" s="51">
        <f t="shared" ref="B88:C88" si="3">B70+B76+B82</f>
        <v>980049963.75813055</v>
      </c>
      <c r="C88" s="51">
        <f t="shared" si="3"/>
        <v>840165021.05071998</v>
      </c>
      <c r="D88" s="73">
        <f>IFERROR(((B88/C88)-1)*100,IF(B88+C88&lt;&gt;0,100,0))</f>
        <v>16.649698476195638</v>
      </c>
      <c r="E88" s="51">
        <f t="shared" ref="E88:F88" si="4">E70+E76+E82</f>
        <v>26489334444.98933</v>
      </c>
      <c r="F88" s="51">
        <f t="shared" si="4"/>
        <v>22202729220.069214</v>
      </c>
      <c r="G88" s="73">
        <f>IFERROR(((E88/F88)-1)*100,IF(E88+F88&lt;&gt;0,100,0))</f>
        <v>19.306659025708516</v>
      </c>
    </row>
    <row r="89" spans="1:7" x14ac:dyDescent="0.2">
      <c r="A89" s="66" t="s">
        <v>94</v>
      </c>
      <c r="B89" s="73">
        <f>IFERROR((B75/B87)*100,IF(B75+B87&lt;&gt;0,100,0))</f>
        <v>74.469262505741767</v>
      </c>
      <c r="C89" s="73">
        <f>IFERROR((C75/C87)*100,IF(C75+C87&lt;&gt;0,100,0))</f>
        <v>73.427596132613701</v>
      </c>
      <c r="D89" s="73">
        <f>IFERROR(((B89/C89)-1)*100,IF(B89+C89&lt;&gt;0,100,0))</f>
        <v>1.4186306347912625</v>
      </c>
      <c r="E89" s="73">
        <f>IFERROR((E75/E87)*100,IF(E75+E87&lt;&gt;0,100,0))</f>
        <v>71.477627975002932</v>
      </c>
      <c r="F89" s="73">
        <f>IFERROR((F75/F87)*100,IF(F75+F87&lt;&gt;0,100,0))</f>
        <v>70.796761964166933</v>
      </c>
      <c r="G89" s="73">
        <f>IFERROR(((E89/F89)-1)*100,IF(E89+F89&lt;&gt;0,100,0))</f>
        <v>0.96171914074347775</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105993131.73899999</v>
      </c>
      <c r="C97" s="107">
        <v>93705054.206</v>
      </c>
      <c r="D97" s="52">
        <f>B97-C97</f>
        <v>12288077.532999992</v>
      </c>
      <c r="E97" s="107">
        <v>2974741819.158</v>
      </c>
      <c r="F97" s="107">
        <v>2861081748.52</v>
      </c>
      <c r="G97" s="68">
        <f>E97-F97</f>
        <v>113660070.63800001</v>
      </c>
    </row>
    <row r="98" spans="1:7" s="15" customFormat="1" ht="13.5" x14ac:dyDescent="0.2">
      <c r="A98" s="66" t="s">
        <v>88</v>
      </c>
      <c r="B98" s="53">
        <v>134197125.037</v>
      </c>
      <c r="C98" s="107">
        <v>83477378.415000007</v>
      </c>
      <c r="D98" s="52">
        <f>B98-C98</f>
        <v>50719746.621999994</v>
      </c>
      <c r="E98" s="107">
        <v>2933497059.8099999</v>
      </c>
      <c r="F98" s="107">
        <v>2798395775.1430001</v>
      </c>
      <c r="G98" s="68">
        <f>E98-F98</f>
        <v>135101284.66699982</v>
      </c>
    </row>
    <row r="99" spans="1:7" s="15" customFormat="1" ht="12" x14ac:dyDescent="0.2">
      <c r="A99" s="69" t="s">
        <v>16</v>
      </c>
      <c r="B99" s="52">
        <f>B97-B98</f>
        <v>-28203993.298000008</v>
      </c>
      <c r="C99" s="52">
        <f>C97-C98</f>
        <v>10227675.790999994</v>
      </c>
      <c r="D99" s="70"/>
      <c r="E99" s="52">
        <f>E97-E98</f>
        <v>41244759.34800005</v>
      </c>
      <c r="F99" s="70">
        <f>F97-F98</f>
        <v>62685973.376999855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1177.3554991404901</v>
      </c>
      <c r="C111" s="108">
        <v>1020.98679677487</v>
      </c>
      <c r="D111" s="73">
        <f>IFERROR(((B111/C111)-1)*100,IF(B111+C111&lt;&gt;0,100,0))</f>
        <v>15.315448041009283</v>
      </c>
      <c r="E111" s="72"/>
      <c r="F111" s="109">
        <v>1182.77530827285</v>
      </c>
      <c r="G111" s="109">
        <v>1177.0980983858699</v>
      </c>
    </row>
    <row r="112" spans="1:7" s="15" customFormat="1" ht="12" x14ac:dyDescent="0.2">
      <c r="A112" s="66" t="s">
        <v>50</v>
      </c>
      <c r="B112" s="109">
        <v>1159.39468143812</v>
      </c>
      <c r="C112" s="108">
        <v>1005.43224458643</v>
      </c>
      <c r="D112" s="73">
        <f>IFERROR(((B112/C112)-1)*100,IF(B112+C112&lt;&gt;0,100,0))</f>
        <v>15.313059401135497</v>
      </c>
      <c r="E112" s="72"/>
      <c r="F112" s="109">
        <v>1164.5113444768201</v>
      </c>
      <c r="G112" s="109">
        <v>1159.0812524563801</v>
      </c>
    </row>
    <row r="113" spans="1:7" s="15" customFormat="1" ht="12" x14ac:dyDescent="0.2">
      <c r="A113" s="66" t="s">
        <v>51</v>
      </c>
      <c r="B113" s="109">
        <v>1275.6708293203401</v>
      </c>
      <c r="C113" s="108">
        <v>1107.55436433112</v>
      </c>
      <c r="D113" s="73">
        <f>IFERROR(((B113/C113)-1)*100,IF(B113+C113&lt;&gt;0,100,0))</f>
        <v>15.179071150222946</v>
      </c>
      <c r="E113" s="72"/>
      <c r="F113" s="109">
        <v>1283.9099264726301</v>
      </c>
      <c r="G113" s="109">
        <v>1275.6708293203401</v>
      </c>
    </row>
    <row r="114" spans="1:7" s="25" customFormat="1" ht="12" x14ac:dyDescent="0.2">
      <c r="A114" s="69" t="s">
        <v>52</v>
      </c>
      <c r="B114" s="73"/>
      <c r="C114" s="72"/>
      <c r="D114" s="74"/>
      <c r="E114" s="72"/>
      <c r="F114" s="58"/>
      <c r="G114" s="58"/>
    </row>
    <row r="115" spans="1:7" s="15" customFormat="1" ht="12" x14ac:dyDescent="0.2">
      <c r="A115" s="66" t="s">
        <v>56</v>
      </c>
      <c r="B115" s="109">
        <v>818.82978628796798</v>
      </c>
      <c r="C115" s="108">
        <v>746.02502652593103</v>
      </c>
      <c r="D115" s="73">
        <f>IFERROR(((B115/C115)-1)*100,IF(B115+C115&lt;&gt;0,100,0))</f>
        <v>9.7590237824958912</v>
      </c>
      <c r="E115" s="72"/>
      <c r="F115" s="109">
        <v>818.82978628796798</v>
      </c>
      <c r="G115" s="109">
        <v>818.14291233309905</v>
      </c>
    </row>
    <row r="116" spans="1:7" s="15" customFormat="1" ht="12" x14ac:dyDescent="0.2">
      <c r="A116" s="66" t="s">
        <v>57</v>
      </c>
      <c r="B116" s="109">
        <v>1151.4797382648201</v>
      </c>
      <c r="C116" s="108">
        <v>996.03759272466095</v>
      </c>
      <c r="D116" s="73">
        <f>IFERROR(((B116/C116)-1)*100,IF(B116+C116&lt;&gt;0,100,0))</f>
        <v>15.606052088350108</v>
      </c>
      <c r="E116" s="72"/>
      <c r="F116" s="109">
        <v>1154.6677437666201</v>
      </c>
      <c r="G116" s="109">
        <v>1150.2282142844899</v>
      </c>
    </row>
    <row r="117" spans="1:7" s="15" customFormat="1" ht="12" x14ac:dyDescent="0.2">
      <c r="A117" s="66" t="s">
        <v>59</v>
      </c>
      <c r="B117" s="109">
        <v>1388.09742741742</v>
      </c>
      <c r="C117" s="108">
        <v>1176.35664398382</v>
      </c>
      <c r="D117" s="73">
        <f>IFERROR(((B117/C117)-1)*100,IF(B117+C117&lt;&gt;0,100,0))</f>
        <v>17.99970991080766</v>
      </c>
      <c r="E117" s="72"/>
      <c r="F117" s="109">
        <v>1395.49897981361</v>
      </c>
      <c r="G117" s="109">
        <v>1386.9967159023399</v>
      </c>
    </row>
    <row r="118" spans="1:7" s="15" customFormat="1" ht="12" x14ac:dyDescent="0.2">
      <c r="A118" s="66" t="s">
        <v>58</v>
      </c>
      <c r="B118" s="109">
        <v>1263.62823647649</v>
      </c>
      <c r="C118" s="108">
        <v>1096.7989579218199</v>
      </c>
      <c r="D118" s="73">
        <f>IFERROR(((B118/C118)-1)*100,IF(B118+C118&lt;&gt;0,100,0))</f>
        <v>15.210561365847109</v>
      </c>
      <c r="E118" s="72"/>
      <c r="F118" s="109">
        <v>1272.7734468825799</v>
      </c>
      <c r="G118" s="109">
        <v>1263.62823647649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344</v>
      </c>
      <c r="C127" s="53">
        <v>595</v>
      </c>
      <c r="D127" s="73">
        <f>IFERROR(((B127/C127)-1)*100,IF(B127+C127&lt;&gt;0,100,0))</f>
        <v>-42.184873949579824</v>
      </c>
      <c r="E127" s="53">
        <v>7203</v>
      </c>
      <c r="F127" s="53">
        <v>9844</v>
      </c>
      <c r="G127" s="73">
        <f>IFERROR(((E127/F127)-1)*100,IF(E127+F127&lt;&gt;0,100,0))</f>
        <v>-26.828524989841529</v>
      </c>
    </row>
    <row r="128" spans="1:7" s="15" customFormat="1" ht="12" x14ac:dyDescent="0.2">
      <c r="A128" s="66" t="s">
        <v>74</v>
      </c>
      <c r="B128" s="54">
        <v>15</v>
      </c>
      <c r="C128" s="53">
        <v>12</v>
      </c>
      <c r="D128" s="73">
        <f>IFERROR(((B128/C128)-1)*100,IF(B128+C128&lt;&gt;0,100,0))</f>
        <v>25</v>
      </c>
      <c r="E128" s="53">
        <v>227</v>
      </c>
      <c r="F128" s="53">
        <v>194</v>
      </c>
      <c r="G128" s="73">
        <f>IFERROR(((E128/F128)-1)*100,IF(E128+F128&lt;&gt;0,100,0))</f>
        <v>17.010309278350523</v>
      </c>
    </row>
    <row r="129" spans="1:7" s="25" customFormat="1" ht="12" x14ac:dyDescent="0.2">
      <c r="A129" s="69" t="s">
        <v>34</v>
      </c>
      <c r="B129" s="70">
        <f>SUM(B126:B128)</f>
        <v>359</v>
      </c>
      <c r="C129" s="70">
        <f>SUM(C126:C128)</f>
        <v>607</v>
      </c>
      <c r="D129" s="73">
        <f>IFERROR(((B129/C129)-1)*100,IF(B129+C129&lt;&gt;0,100,0))</f>
        <v>-40.856672158154858</v>
      </c>
      <c r="E129" s="70">
        <f>SUM(E126:E128)</f>
        <v>7430</v>
      </c>
      <c r="F129" s="70">
        <f>SUM(F126:F128)</f>
        <v>10038</v>
      </c>
      <c r="G129" s="73">
        <f>IFERROR(((E129/F129)-1)*100,IF(E129+F129&lt;&gt;0,100,0))</f>
        <v>-25.981271169555686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v>
      </c>
      <c r="C132" s="53">
        <v>0</v>
      </c>
      <c r="D132" s="73">
        <f>IFERROR(((B132/C132)-1)*100,IF(B132+C132&lt;&gt;0,100,0))</f>
        <v>100</v>
      </c>
      <c r="E132" s="53">
        <v>704</v>
      </c>
      <c r="F132" s="53">
        <v>715</v>
      </c>
      <c r="G132" s="73">
        <f>IFERROR(((E132/F132)-1)*100,IF(E132+F132&lt;&gt;0,100,0))</f>
        <v>-1.538461538461533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v>
      </c>
      <c r="C134" s="70">
        <f>SUM(C132:C133)</f>
        <v>0</v>
      </c>
      <c r="D134" s="73">
        <f>IFERROR(((B134/C134)-1)*100,IF(B134+C134&lt;&gt;0,100,0))</f>
        <v>100</v>
      </c>
      <c r="E134" s="70">
        <f>SUM(E132:E133)</f>
        <v>704</v>
      </c>
      <c r="F134" s="70">
        <f>SUM(F132:F133)</f>
        <v>715</v>
      </c>
      <c r="G134" s="73">
        <f>IFERROR(((E134/F134)-1)*100,IF(E134+F134&lt;&gt;0,100,0))</f>
        <v>-1.538461538461533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510876</v>
      </c>
      <c r="C138" s="53">
        <v>697972</v>
      </c>
      <c r="D138" s="73">
        <f>IFERROR(((B138/C138)-1)*100,IF(B138+C138&lt;&gt;0,100,0))</f>
        <v>-26.805659825895589</v>
      </c>
      <c r="E138" s="53">
        <v>9200363</v>
      </c>
      <c r="F138" s="53">
        <v>10043219</v>
      </c>
      <c r="G138" s="73">
        <f>IFERROR(((E138/F138)-1)*100,IF(E138+F138&lt;&gt;0,100,0))</f>
        <v>-8.3922893645951504</v>
      </c>
    </row>
    <row r="139" spans="1:7" s="15" customFormat="1" ht="12" x14ac:dyDescent="0.2">
      <c r="A139" s="66" t="s">
        <v>74</v>
      </c>
      <c r="B139" s="54">
        <v>1231</v>
      </c>
      <c r="C139" s="53">
        <v>1067</v>
      </c>
      <c r="D139" s="73">
        <f>IFERROR(((B139/C139)-1)*100,IF(B139+C139&lt;&gt;0,100,0))</f>
        <v>15.370196813495784</v>
      </c>
      <c r="E139" s="53">
        <v>9001</v>
      </c>
      <c r="F139" s="53">
        <v>7545</v>
      </c>
      <c r="G139" s="73">
        <f>IFERROR(((E139/F139)-1)*100,IF(E139+F139&lt;&gt;0,100,0))</f>
        <v>19.29754804506296</v>
      </c>
    </row>
    <row r="140" spans="1:7" s="15" customFormat="1" ht="12" x14ac:dyDescent="0.2">
      <c r="A140" s="69" t="s">
        <v>34</v>
      </c>
      <c r="B140" s="70">
        <f>SUM(B137:B139)</f>
        <v>512107</v>
      </c>
      <c r="C140" s="70">
        <f>SUM(C137:C139)</f>
        <v>699039</v>
      </c>
      <c r="D140" s="73">
        <f>IFERROR(((B140/C140)-1)*100,IF(B140+C140&lt;&gt;0,100,0))</f>
        <v>-26.741283390483218</v>
      </c>
      <c r="E140" s="70">
        <f>SUM(E137:E139)</f>
        <v>9209364</v>
      </c>
      <c r="F140" s="70">
        <f>SUM(F137:F139)</f>
        <v>10050764</v>
      </c>
      <c r="G140" s="73">
        <f>IFERROR(((E140/F140)-1)*100,IF(E140+F140&lt;&gt;0,100,0))</f>
        <v>-8.3715029026649077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100</v>
      </c>
      <c r="C143" s="53">
        <v>0</v>
      </c>
      <c r="D143" s="73">
        <f>IFERROR(((B143/C143)-1)*100,)</f>
        <v>0</v>
      </c>
      <c r="E143" s="53">
        <v>326829</v>
      </c>
      <c r="F143" s="53">
        <v>553227</v>
      </c>
      <c r="G143" s="73">
        <f>IFERROR(((E143/F143)-1)*100,)</f>
        <v>-40.923165355270072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100</v>
      </c>
      <c r="C145" s="70">
        <f>SUM(C143:C144)</f>
        <v>0</v>
      </c>
      <c r="D145" s="73">
        <f>IFERROR(((B145/C145)-1)*100,)</f>
        <v>0</v>
      </c>
      <c r="E145" s="70">
        <f>SUM(E143:E144)</f>
        <v>326829</v>
      </c>
      <c r="F145" s="70">
        <f>SUM(F143:F144)</f>
        <v>553227</v>
      </c>
      <c r="G145" s="73">
        <f>IFERROR(((E145/F145)-1)*100,)</f>
        <v>-40.923165355270072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48879835.318539999</v>
      </c>
      <c r="C149" s="53">
        <v>64112954.943850003</v>
      </c>
      <c r="D149" s="73">
        <f>IFERROR(((B149/C149)-1)*100,IF(B149+C149&lt;&gt;0,100,0))</f>
        <v>-23.759815217768608</v>
      </c>
      <c r="E149" s="53">
        <v>840515730.76116002</v>
      </c>
      <c r="F149" s="53">
        <v>863453949.16288996</v>
      </c>
      <c r="G149" s="73">
        <f>IFERROR(((E149/F149)-1)*100,IF(E149+F149&lt;&gt;0,100,0))</f>
        <v>-2.6565653471118278</v>
      </c>
    </row>
    <row r="150" spans="1:7" x14ac:dyDescent="0.2">
      <c r="A150" s="66" t="s">
        <v>74</v>
      </c>
      <c r="B150" s="54">
        <v>6363646.79</v>
      </c>
      <c r="C150" s="53">
        <v>8259760.54</v>
      </c>
      <c r="D150" s="73">
        <f>IFERROR(((B150/C150)-1)*100,IF(B150+C150&lt;&gt;0,100,0))</f>
        <v>-22.95603777879014</v>
      </c>
      <c r="E150" s="53">
        <v>64178587.159999996</v>
      </c>
      <c r="F150" s="53">
        <v>54518787.890000001</v>
      </c>
      <c r="G150" s="73">
        <f>IFERROR(((E150/F150)-1)*100,IF(E150+F150&lt;&gt;0,100,0))</f>
        <v>17.718294268555866</v>
      </c>
    </row>
    <row r="151" spans="1:7" s="15" customFormat="1" ht="12" x14ac:dyDescent="0.2">
      <c r="A151" s="69" t="s">
        <v>34</v>
      </c>
      <c r="B151" s="70">
        <f>SUM(B148:B150)</f>
        <v>55243482.108539999</v>
      </c>
      <c r="C151" s="70">
        <f>SUM(C148:C150)</f>
        <v>72372715.483850002</v>
      </c>
      <c r="D151" s="73">
        <f>IFERROR(((B151/C151)-1)*100,IF(B151+C151&lt;&gt;0,100,0))</f>
        <v>-23.668081625502079</v>
      </c>
      <c r="E151" s="70">
        <f>SUM(E148:E150)</f>
        <v>904694317.92115998</v>
      </c>
      <c r="F151" s="70">
        <f>SUM(F148:F150)</f>
        <v>917972737.05288994</v>
      </c>
      <c r="G151" s="73">
        <f>IFERROR(((E151/F151)-1)*100,IF(E151+F151&lt;&gt;0,100,0))</f>
        <v>-1.446493844072072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70.022999999999996</v>
      </c>
      <c r="C154" s="53">
        <v>0</v>
      </c>
      <c r="D154" s="73">
        <f>IFERROR(((B154/C154)-1)*100,IF(B154+C154&lt;&gt;0,100,0))</f>
        <v>100</v>
      </c>
      <c r="E154" s="53">
        <v>448147.24322</v>
      </c>
      <c r="F154" s="53">
        <v>631888.80700000003</v>
      </c>
      <c r="G154" s="73">
        <f>IFERROR(((E154/F154)-1)*100,IF(E154+F154&lt;&gt;0,100,0))</f>
        <v>-29.078148203375285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70.022999999999996</v>
      </c>
      <c r="C156" s="70">
        <f>SUM(C154:C155)</f>
        <v>0</v>
      </c>
      <c r="D156" s="73">
        <f>IFERROR(((B156/C156)-1)*100,IF(B156+C156&lt;&gt;0,100,0))</f>
        <v>100</v>
      </c>
      <c r="E156" s="70">
        <f>SUM(E154:E155)</f>
        <v>448147.24322</v>
      </c>
      <c r="F156" s="70">
        <f>SUM(F154:F155)</f>
        <v>631888.80700000003</v>
      </c>
      <c r="G156" s="73">
        <f>IFERROR(((E156/F156)-1)*100,IF(E156+F156&lt;&gt;0,100,0))</f>
        <v>-29.078148203375285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1542602</v>
      </c>
      <c r="C160" s="53">
        <v>1747551</v>
      </c>
      <c r="D160" s="73">
        <f>IFERROR(((B160/C160)-1)*100,IF(B160+C160&lt;&gt;0,100,0))</f>
        <v>-11.727783624054467</v>
      </c>
      <c r="E160" s="65"/>
      <c r="F160" s="65"/>
      <c r="G160" s="52"/>
    </row>
    <row r="161" spans="1:7" s="15" customFormat="1" ht="12" x14ac:dyDescent="0.2">
      <c r="A161" s="66" t="s">
        <v>74</v>
      </c>
      <c r="B161" s="54">
        <v>1500</v>
      </c>
      <c r="C161" s="53">
        <v>1438</v>
      </c>
      <c r="D161" s="73">
        <f>IFERROR(((B161/C161)-1)*100,IF(B161+C161&lt;&gt;0,100,0))</f>
        <v>4.311543810848395</v>
      </c>
      <c r="E161" s="65"/>
      <c r="F161" s="65"/>
      <c r="G161" s="52"/>
    </row>
    <row r="162" spans="1:7" s="25" customFormat="1" ht="12" x14ac:dyDescent="0.2">
      <c r="A162" s="69" t="s">
        <v>34</v>
      </c>
      <c r="B162" s="70">
        <f>SUM(B159:B161)</f>
        <v>1544102</v>
      </c>
      <c r="C162" s="70">
        <f>SUM(C159:C161)</f>
        <v>1748989</v>
      </c>
      <c r="D162" s="73">
        <f>IFERROR(((B162/C162)-1)*100,IF(B162+C162&lt;&gt;0,100,0))</f>
        <v>-11.714596261039944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212234</v>
      </c>
      <c r="C165" s="53">
        <v>198537</v>
      </c>
      <c r="D165" s="73">
        <f>IFERROR(((B165/C165)-1)*100,IF(B165+C165&lt;&gt;0,100,0))</f>
        <v>6.8989659358205335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212234</v>
      </c>
      <c r="C167" s="70">
        <f>SUM(C165:C166)</f>
        <v>198537</v>
      </c>
      <c r="D167" s="73">
        <f>IFERROR(((B167/C167)-1)*100,IF(B167+C167&lt;&gt;0,100,0))</f>
        <v>6.8989659358205335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29382</v>
      </c>
      <c r="C175" s="88">
        <v>35346</v>
      </c>
      <c r="D175" s="73">
        <f>IFERROR(((B175/C175)-1)*100,IF(B175+C175&lt;&gt;0,100,0))</f>
        <v>-16.873196401290102</v>
      </c>
      <c r="E175" s="88">
        <v>782628</v>
      </c>
      <c r="F175" s="88">
        <v>894798</v>
      </c>
      <c r="G175" s="73">
        <f>IFERROR(((E175/F175)-1)*100,IF(E175+F175&lt;&gt;0,100,0))</f>
        <v>-12.535790200693341</v>
      </c>
    </row>
    <row r="176" spans="1:7" x14ac:dyDescent="0.2">
      <c r="A176" s="66" t="s">
        <v>32</v>
      </c>
      <c r="B176" s="87">
        <v>146474</v>
      </c>
      <c r="C176" s="88">
        <v>155726</v>
      </c>
      <c r="D176" s="73">
        <f t="shared" ref="D176:D178" si="5">IFERROR(((B176/C176)-1)*100,IF(B176+C176&lt;&gt;0,100,0))</f>
        <v>-5.94120442315349</v>
      </c>
      <c r="E176" s="88">
        <v>3432434</v>
      </c>
      <c r="F176" s="88">
        <v>4123222</v>
      </c>
      <c r="G176" s="73">
        <f>IFERROR(((E176/F176)-1)*100,IF(E176+F176&lt;&gt;0,100,0))</f>
        <v>-16.753597065595795</v>
      </c>
    </row>
    <row r="177" spans="1:7" x14ac:dyDescent="0.2">
      <c r="A177" s="66" t="s">
        <v>91</v>
      </c>
      <c r="B177" s="87">
        <v>69915907.260986</v>
      </c>
      <c r="C177" s="88">
        <v>67890242.545172006</v>
      </c>
      <c r="D177" s="73">
        <f t="shared" si="5"/>
        <v>2.9837346868604619</v>
      </c>
      <c r="E177" s="88">
        <v>1562945362.2490699</v>
      </c>
      <c r="F177" s="88">
        <v>1757099987.2251899</v>
      </c>
      <c r="G177" s="73">
        <f>IFERROR(((E177/F177)-1)*100,IF(E177+F177&lt;&gt;0,100,0))</f>
        <v>-11.049719787587541</v>
      </c>
    </row>
    <row r="178" spans="1:7" x14ac:dyDescent="0.2">
      <c r="A178" s="66" t="s">
        <v>92</v>
      </c>
      <c r="B178" s="87">
        <v>198502</v>
      </c>
      <c r="C178" s="88">
        <v>238122</v>
      </c>
      <c r="D178" s="73">
        <f t="shared" si="5"/>
        <v>-16.638529829247194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634</v>
      </c>
      <c r="C181" s="88">
        <v>474</v>
      </c>
      <c r="D181" s="73">
        <f t="shared" ref="D181:D184" si="6">IFERROR(((B181/C181)-1)*100,IF(B181+C181&lt;&gt;0,100,0))</f>
        <v>33.755274261603383</v>
      </c>
      <c r="E181" s="88">
        <v>25128</v>
      </c>
      <c r="F181" s="88">
        <v>25970</v>
      </c>
      <c r="G181" s="73">
        <f t="shared" ref="G181" si="7">IFERROR(((E181/F181)-1)*100,IF(E181+F181&lt;&gt;0,100,0))</f>
        <v>-3.2422025413939126</v>
      </c>
    </row>
    <row r="182" spans="1:7" x14ac:dyDescent="0.2">
      <c r="A182" s="66" t="s">
        <v>32</v>
      </c>
      <c r="B182" s="87">
        <v>9712</v>
      </c>
      <c r="C182" s="88">
        <v>7480</v>
      </c>
      <c r="D182" s="73">
        <f t="shared" si="6"/>
        <v>29.839572192513366</v>
      </c>
      <c r="E182" s="88">
        <v>277270</v>
      </c>
      <c r="F182" s="88">
        <v>284898</v>
      </c>
      <c r="G182" s="73">
        <f t="shared" ref="G182" si="8">IFERROR(((E182/F182)-1)*100,IF(E182+F182&lt;&gt;0,100,0))</f>
        <v>-2.6774494731447773</v>
      </c>
    </row>
    <row r="183" spans="1:7" x14ac:dyDescent="0.2">
      <c r="A183" s="66" t="s">
        <v>91</v>
      </c>
      <c r="B183" s="87">
        <v>202408.36027999999</v>
      </c>
      <c r="C183" s="88">
        <v>155739.6214</v>
      </c>
      <c r="D183" s="73">
        <f t="shared" si="6"/>
        <v>29.965874104789613</v>
      </c>
      <c r="E183" s="88">
        <v>5934328.5909200003</v>
      </c>
      <c r="F183" s="88">
        <v>5966909.8261599997</v>
      </c>
      <c r="G183" s="73">
        <f t="shared" ref="G183" si="9">IFERROR(((E183/F183)-1)*100,IF(E183+F183&lt;&gt;0,100,0))</f>
        <v>-0.5460319694652882</v>
      </c>
    </row>
    <row r="184" spans="1:7" x14ac:dyDescent="0.2">
      <c r="A184" s="66" t="s">
        <v>92</v>
      </c>
      <c r="B184" s="87">
        <v>48478</v>
      </c>
      <c r="C184" s="88">
        <v>58828</v>
      </c>
      <c r="D184" s="73">
        <f t="shared" si="6"/>
        <v>-17.593662881620997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2025-07-21T10:46:39Z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