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34F39659-8897-4FFF-94A1-7B5312D62882}"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<sst xmlns="http://schemas.openxmlformats.org/spreadsheetml/2006/main" count="265" uniqueCount="100">
  <si>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</si>
  <si>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</si>
  <si>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</si>
  <si>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</si>
  <si>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</si>
  <si>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</si>
  <si>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</si>
  <si>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</si>
  <si>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</si>
  <si>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</si>
  <si>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</si>
  <si>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</si>
  <si>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</si>
  <si>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</si>
  <si>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</si>
  <si>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</si>
  <si>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</si>
  <si>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</si>
  <si>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</si>
  <si>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</si>
  <si>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</si>
  <si>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</si>
  <si>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</si>
  <si>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</si>
  <si>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</si>
  <si>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</si>
  <si>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</si>
  <si>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</si>
  <si>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</si>
  <si>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</si>
  <si>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</si>
  <si>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</si>
  <si>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</si>
  <si>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</si>
  <si>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</si>
  <si>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</si>
  <si>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</si>
  <si>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</si>
  <si>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</si>
  <si>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</si>
  <si>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</si>
  <si>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</si>
  <si>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</si>
  <si>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</si>
  <si>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</si>
  <si>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</si>
  <si>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</si>
  <si>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</si>
  <si>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</si>
  <si>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</si>
  <si>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</si>
  <si>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</si>
  <si>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</si>
  <si>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</si>
  <si>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</si>
  <si>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</si>
  <si>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</si>
  <si>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</si>
  <si>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</si>
  <si>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</si>
  <si>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</si>
  <si>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</si>
  <si>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</si>
  <si>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</si>
  <si>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</si>
  <si>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</si>
  <si>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</si>
  <si>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</si>
  <si>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</si>
  <si>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</si>
  <si>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</si>
  <si>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</si>
  <si>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</si>
  <si>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</si>
  <si>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</si>
  <si>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</si>
  <si>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</si>
  <si>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</si>
  <si>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</si>
  <si>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</si>
  <si>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</si>
  <si>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</si>
  <si>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</si>
  <si>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</si>
  <si>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</si>
  <si>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</si>
  <si>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</si>
  <si>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</si>
  <si>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</si>
  <si>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</si>
  <si>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</si>
  <si>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</si>
  <si>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</si>
  <si>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</si>
  <si>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</si>
  <si>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</si>
  <si>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</si>
  <si>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8 August 2025</t>
  </si>
  <si>
    <t>08.08.2025</t>
  </si>
  <si>
    <t>08.08.2024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</si>
</sst>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2138373</v>
      </c>
      <c r="C11" s="54">
        <v>1788110</v>
      </c>
      <c r="D11" s="73">
        <f>IFERROR(((B11/C11)-1)*100,IF(B11+C11&lt;&gt;0,100,0))</f>
        <v>19.588448137978087</v>
      </c>
      <c r="E11" s="54">
        <v>59168801</v>
      </c>
      <c r="F11" s="54">
        <v>54753718</v>
      </c>
      <c r="G11" s="73">
        <f>IFERROR(((E11/F11)-1)*100,IF(E11+F11&lt;&gt;0,100,0))</f>
        <v>8.0635309551033494</v>
      </c>
    </row>
    <row r="12" spans="1:7" s="15" customFormat="1" ht="12" x14ac:dyDescent="0.2">
      <c r="A12" s="51" t="s">
        <v>9</v>
      </c>
      <c r="B12" s="54">
        <v>1684013.8659999999</v>
      </c>
      <c r="C12" s="54">
        <v>1254762.692</v>
      </c>
      <c r="D12" s="73">
        <f>IFERROR(((B12/C12)-1)*100,IF(B12+C12&lt;&gt;0,100,0))</f>
        <v>34.209749519712361</v>
      </c>
      <c r="E12" s="54">
        <v>51185205.277000003</v>
      </c>
      <c r="F12" s="54">
        <v>45903943.428000003</v>
      </c>
      <c r="G12" s="73">
        <f>IFERROR(((E12/F12)-1)*100,IF(E12+F12&lt;&gt;0,100,0))</f>
        <v>11.505028663351368</v>
      </c>
    </row>
    <row r="13" spans="1:7" s="15" customFormat="1" ht="12" x14ac:dyDescent="0.2">
      <c r="A13" s="51" t="s">
        <v>10</v>
      </c>
      <c r="B13" s="54">
        <v>156110932.67537799</v>
      </c>
      <c r="C13" s="54">
        <v>98256281.454843804</v>
      </c>
      <c r="D13" s="73">
        <f>IFERROR(((B13/C13)-1)*100,IF(B13+C13&lt;&gt;0,100,0))</f>
        <v>58.881376705796448</v>
      </c>
      <c r="E13" s="54">
        <v>4054360065.57758</v>
      </c>
      <c r="F13" s="54">
        <v>3158965062.5413599</v>
      </c>
      <c r="G13" s="73">
        <f>IFERROR(((E13/F13)-1)*100,IF(E13+F13&lt;&gt;0,100,0))</f>
        <v>28.344568088254917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644</v>
      </c>
      <c r="C16" s="54">
        <v>393</v>
      </c>
      <c r="D16" s="73">
        <f>IFERROR(((B16/C16)-1)*100,IF(B16+C16&lt;&gt;0,100,0))</f>
        <v>63.867684478371501</v>
      </c>
      <c r="E16" s="54">
        <v>14313</v>
      </c>
      <c r="F16" s="54">
        <v>13814</v>
      </c>
      <c r="G16" s="73">
        <f>IFERROR(((E16/F16)-1)*100,IF(E16+F16&lt;&gt;0,100,0))</f>
        <v>3.6122773997393942</v>
      </c>
    </row>
    <row r="17" spans="1:7" s="15" customFormat="1" ht="12" x14ac:dyDescent="0.2">
      <c r="A17" s="51" t="s">
        <v>9</v>
      </c>
      <c r="B17" s="54">
        <v>256371.44</v>
      </c>
      <c r="C17" s="54">
        <v>166295.29699999999</v>
      </c>
      <c r="D17" s="73">
        <f>IFERROR(((B17/C17)-1)*100,IF(B17+C17&lt;&gt;0,100,0))</f>
        <v>54.166380303587317</v>
      </c>
      <c r="E17" s="54">
        <v>7660514.2359999996</v>
      </c>
      <c r="F17" s="54">
        <v>7243214.2340000002</v>
      </c>
      <c r="G17" s="73">
        <f>IFERROR(((E17/F17)-1)*100,IF(E17+F17&lt;&gt;0,100,0))</f>
        <v>5.7612544447625647</v>
      </c>
    </row>
    <row r="18" spans="1:7" s="15" customFormat="1" ht="12" x14ac:dyDescent="0.2">
      <c r="A18" s="51" t="s">
        <v>10</v>
      </c>
      <c r="B18" s="54">
        <v>27204134.532063399</v>
      </c>
      <c r="C18" s="54">
        <v>11652621.9182838</v>
      </c>
      <c r="D18" s="73">
        <f>IFERROR(((B18/C18)-1)*100,IF(B18+C18&lt;&gt;0,100,0))</f>
        <v>133.45934265127198</v>
      </c>
      <c r="E18" s="54">
        <v>509150624.81107301</v>
      </c>
      <c r="F18" s="54">
        <v>358925096.864963</v>
      </c>
      <c r="G18" s="73">
        <f>IFERROR(((E18/F18)-1)*100,IF(E18+F18&lt;&gt;0,100,0))</f>
        <v>41.854283597958819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19803024.589140002</v>
      </c>
      <c r="C24" s="53">
        <v>11235644.688990001</v>
      </c>
      <c r="D24" s="52">
        <f>B24-C24</f>
        <v>8567379.900150001</v>
      </c>
      <c r="E24" s="54">
        <v>568045998.89793003</v>
      </c>
      <c r="F24" s="54">
        <v>452504445.91298002</v>
      </c>
      <c r="G24" s="52">
        <f>E24-F24</f>
        <v>115541552.98495001</v>
      </c>
    </row>
    <row r="25" spans="1:7" s="15" customFormat="1" ht="12" x14ac:dyDescent="0.2">
      <c r="A25" s="55" t="s">
        <v>15</v>
      </c>
      <c r="B25" s="53">
        <v>23867960.217119999</v>
      </c>
      <c r="C25" s="53">
        <v>18173262.58106</v>
      </c>
      <c r="D25" s="52">
        <f>B25-C25</f>
        <v>5694697.6360599995</v>
      </c>
      <c r="E25" s="54">
        <v>712003574.38710999</v>
      </c>
      <c r="F25" s="54">
        <v>539068453.63510001</v>
      </c>
      <c r="G25" s="52">
        <f>E25-F25</f>
        <v>172935120.75200999</v>
      </c>
    </row>
    <row r="26" spans="1:7" s="25" customFormat="1" ht="12" x14ac:dyDescent="0.2">
      <c r="A26" s="56" t="s">
        <v>16</v>
      </c>
      <c r="B26" s="57">
        <f>B24-B25</f>
        <v>-4064935.6279799975</v>
      </c>
      <c r="C26" s="57">
        <f>C24-C25</f>
        <v>-6937617.8920699991</v>
      </c>
      <c r="D26" s="57"/>
      <c r="E26" s="57">
        <f>E24-E25</f>
        <v>-143957575.48917997</v>
      </c>
      <c r="F26" s="57">
        <f>F24-F25</f>
        <v>-86564007.722119987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100855.21075966999</v>
      </c>
      <c r="C33" s="104">
        <v>80739.314449700003</v>
      </c>
      <c r="D33" s="73">
        <f t="shared" ref="D33:D42" si="0">IFERROR(((B33/C33)-1)*100,IF(B33+C33&lt;&gt;0,100,0))</f>
        <v>24.91462362180701</v>
      </c>
      <c r="E33" s="51"/>
      <c r="F33" s="104">
        <v>101058.47</v>
      </c>
      <c r="G33" s="104">
        <v>97744.15</v>
      </c>
    </row>
    <row r="34" spans="1:7" s="15" customFormat="1" ht="12" x14ac:dyDescent="0.2">
      <c r="A34" s="51" t="s">
        <v>23</v>
      </c>
      <c r="B34" s="104">
        <v>99248.290882460002</v>
      </c>
      <c r="C34" s="104">
        <v>84767.907702330005</v>
      </c>
      <c r="D34" s="73">
        <f t="shared" si="0"/>
        <v>17.082388338496134</v>
      </c>
      <c r="E34" s="51"/>
      <c r="F34" s="104">
        <v>99966.27</v>
      </c>
      <c r="G34" s="104">
        <v>98332.74</v>
      </c>
    </row>
    <row r="35" spans="1:7" s="15" customFormat="1" ht="12" x14ac:dyDescent="0.2">
      <c r="A35" s="51" t="s">
        <v>24</v>
      </c>
      <c r="B35" s="104">
        <v>94127.386048140004</v>
      </c>
      <c r="C35" s="104">
        <v>80418.626268749998</v>
      </c>
      <c r="D35" s="73">
        <f t="shared" si="0"/>
        <v>17.046747022980568</v>
      </c>
      <c r="E35" s="51"/>
      <c r="F35" s="104">
        <v>95168.39</v>
      </c>
      <c r="G35" s="104">
        <v>93837.79</v>
      </c>
    </row>
    <row r="36" spans="1:7" s="15" customFormat="1" ht="12" x14ac:dyDescent="0.2">
      <c r="A36" s="51" t="s">
        <v>25</v>
      </c>
      <c r="B36" s="104">
        <v>93492.910116219995</v>
      </c>
      <c r="C36" s="104">
        <v>73728.297166449993</v>
      </c>
      <c r="D36" s="73">
        <f t="shared" si="0"/>
        <v>26.807363942163409</v>
      </c>
      <c r="E36" s="51"/>
      <c r="F36" s="104">
        <v>93741.05</v>
      </c>
      <c r="G36" s="104">
        <v>90140.55</v>
      </c>
    </row>
    <row r="37" spans="1:7" s="15" customFormat="1" ht="12" x14ac:dyDescent="0.2">
      <c r="A37" s="51" t="s">
        <v>79</v>
      </c>
      <c r="B37" s="104">
        <v>90181.032606049994</v>
      </c>
      <c r="C37" s="104">
        <v>58543.665133039998</v>
      </c>
      <c r="D37" s="73">
        <f t="shared" si="0"/>
        <v>54.040633433377195</v>
      </c>
      <c r="E37" s="51"/>
      <c r="F37" s="104">
        <v>91369.66</v>
      </c>
      <c r="G37" s="104">
        <v>80196.72</v>
      </c>
    </row>
    <row r="38" spans="1:7" s="15" customFormat="1" ht="12" x14ac:dyDescent="0.2">
      <c r="A38" s="51" t="s">
        <v>26</v>
      </c>
      <c r="B38" s="104">
        <v>138926.34531130001</v>
      </c>
      <c r="C38" s="104">
        <v>109351.94434984001</v>
      </c>
      <c r="D38" s="73">
        <f t="shared" si="0"/>
        <v>27.045153277609081</v>
      </c>
      <c r="E38" s="51"/>
      <c r="F38" s="104">
        <v>139580.69</v>
      </c>
      <c r="G38" s="104">
        <v>136011.16</v>
      </c>
    </row>
    <row r="39" spans="1:7" s="15" customFormat="1" ht="12" x14ac:dyDescent="0.2">
      <c r="A39" s="51" t="s">
        <v>27</v>
      </c>
      <c r="B39" s="104">
        <v>21163.763397899998</v>
      </c>
      <c r="C39" s="104">
        <v>19378.916622389999</v>
      </c>
      <c r="D39" s="73">
        <f t="shared" si="0"/>
        <v>9.2102505536755466</v>
      </c>
      <c r="E39" s="51"/>
      <c r="F39" s="104">
        <v>21604.68</v>
      </c>
      <c r="G39" s="104">
        <v>21009.3</v>
      </c>
    </row>
    <row r="40" spans="1:7" s="15" customFormat="1" ht="12" x14ac:dyDescent="0.2">
      <c r="A40" s="51" t="s">
        <v>28</v>
      </c>
      <c r="B40" s="104">
        <v>134767.52789522</v>
      </c>
      <c r="C40" s="104">
        <v>111873.77359619</v>
      </c>
      <c r="D40" s="73">
        <f t="shared" si="0"/>
        <v>20.46391532448466</v>
      </c>
      <c r="E40" s="51"/>
      <c r="F40" s="104">
        <v>135349.19</v>
      </c>
      <c r="G40" s="104">
        <v>133180.78</v>
      </c>
    </row>
    <row r="41" spans="1:7" s="15" customFormat="1" ht="12" x14ac:dyDescent="0.2">
      <c r="A41" s="51" t="s">
        <v>29</v>
      </c>
      <c r="B41" s="59"/>
      <c r="C41" s="59"/>
      <c r="D41" s="73">
        <f t="shared" si="0"/>
        <v>0</v>
      </c>
      <c r="E41" s="51"/>
      <c r="F41" s="59"/>
      <c r="G41" s="59"/>
    </row>
    <row r="42" spans="1:7" s="15" customFormat="1" ht="12" x14ac:dyDescent="0.2">
      <c r="A42" s="51" t="s">
        <v>78</v>
      </c>
      <c r="B42" s="104">
        <v>651.95748402000004</v>
      </c>
      <c r="C42" s="104">
        <v>625.00977724999996</v>
      </c>
      <c r="D42" s="73">
        <f t="shared" si="0"/>
        <v>4.3115656347918474</v>
      </c>
      <c r="E42" s="51"/>
      <c r="F42" s="104">
        <v>658.86</v>
      </c>
      <c r="G42" s="104">
        <v>639.94000000000005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22034.333584772099</v>
      </c>
      <c r="D48" s="59"/>
      <c r="E48" s="105">
        <v>18495.815830042498</v>
      </c>
      <c r="F48" s="59"/>
      <c r="G48" s="73">
        <f>IFERROR(((C48/E48)-1)*100,IF(C48+E48&lt;&gt;0,100,0))</f>
        <v>19.131449984390713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4484</v>
      </c>
      <c r="D54" s="62"/>
      <c r="E54" s="106">
        <v>905739</v>
      </c>
      <c r="F54" s="106">
        <v>122821822.345</v>
      </c>
      <c r="G54" s="106">
        <v>11571635.794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7113</v>
      </c>
      <c r="C68" s="53">
        <v>5086</v>
      </c>
      <c r="D68" s="73">
        <f>IFERROR(((B68/C68)-1)*100,IF(B68+C68&lt;&gt;0,100,0))</f>
        <v>39.854502556036174</v>
      </c>
      <c r="E68" s="53">
        <v>186727</v>
      </c>
      <c r="F68" s="53">
        <v>191783</v>
      </c>
      <c r="G68" s="73">
        <f>IFERROR(((E68/F68)-1)*100,IF(E68+F68&lt;&gt;0,100,0))</f>
        <v>-2.6363129161604548</v>
      </c>
    </row>
    <row r="69" spans="1:7" s="15" customFormat="1" ht="12" x14ac:dyDescent="0.2">
      <c r="A69" s="66" t="s">
        <v>54</v>
      </c>
      <c r="B69" s="54">
        <v>375037424.90200001</v>
      </c>
      <c r="C69" s="53">
        <v>218630106.32699999</v>
      </c>
      <c r="D69" s="73">
        <f>IFERROR(((B69/C69)-1)*100,IF(B69+C69&lt;&gt;0,100,0))</f>
        <v>71.539698352918151</v>
      </c>
      <c r="E69" s="53">
        <v>8523429911.0290003</v>
      </c>
      <c r="F69" s="53">
        <v>7594533366.8059998</v>
      </c>
      <c r="G69" s="73">
        <f>IFERROR(((E69/F69)-1)*100,IF(E69+F69&lt;&gt;0,100,0))</f>
        <v>12.231120720109011</v>
      </c>
    </row>
    <row r="70" spans="1:7" s="15" customFormat="1" ht="12" x14ac:dyDescent="0.2">
      <c r="A70" s="66" t="s">
        <v>55</v>
      </c>
      <c r="B70" s="54">
        <v>360785040.52226001</v>
      </c>
      <c r="C70" s="53">
        <v>202551677.66600001</v>
      </c>
      <c r="D70" s="73">
        <f>IFERROR(((B70/C70)-1)*100,IF(B70+C70&lt;&gt;0,100,0))</f>
        <v>78.119996180520786</v>
      </c>
      <c r="E70" s="53">
        <v>7935129205.1038799</v>
      </c>
      <c r="F70" s="53">
        <v>6790768366.8124304</v>
      </c>
      <c r="G70" s="73">
        <f>IFERROR(((E70/F70)-1)*100,IF(E70+F70&lt;&gt;0,100,0))</f>
        <v>16.851713627637842</v>
      </c>
    </row>
    <row r="71" spans="1:7" s="15" customFormat="1" ht="12" x14ac:dyDescent="0.2">
      <c r="A71" s="66" t="s">
        <v>93</v>
      </c>
      <c r="B71" s="73">
        <f>IFERROR(B69/B68/1000,)</f>
        <v>52.72563263067623</v>
      </c>
      <c r="C71" s="73">
        <f>IFERROR(C69/C68/1000,)</f>
        <v>42.986650870428626</v>
      </c>
      <c r="D71" s="73">
        <f>IFERROR(((B71/C71)-1)*100,IF(B71+C71&lt;&gt;0,100,0))</f>
        <v>22.655828176991676</v>
      </c>
      <c r="E71" s="73">
        <f>IFERROR(E69/E68/1000,)</f>
        <v>45.646478072421239</v>
      </c>
      <c r="F71" s="73">
        <f>IFERROR(F69/F68/1000,)</f>
        <v>39.599617102694189</v>
      </c>
      <c r="G71" s="73">
        <f>IFERROR(((E71/F71)-1)*100,IF(E71+F71&lt;&gt;0,100,0))</f>
        <v>15.269998581162159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3280</v>
      </c>
      <c r="C74" s="53">
        <v>2607</v>
      </c>
      <c r="D74" s="73">
        <f>IFERROR(((B74/C74)-1)*100,IF(B74+C74&lt;&gt;0,100,0))</f>
        <v>25.815113156885317</v>
      </c>
      <c r="E74" s="53">
        <v>80696</v>
      </c>
      <c r="F74" s="53">
        <v>81204</v>
      </c>
      <c r="G74" s="73">
        <f>IFERROR(((E74/F74)-1)*100,IF(E74+F74&lt;&gt;0,100,0))</f>
        <v>-0.62558494655435837</v>
      </c>
    </row>
    <row r="75" spans="1:7" s="15" customFormat="1" ht="12" x14ac:dyDescent="0.2">
      <c r="A75" s="66" t="s">
        <v>54</v>
      </c>
      <c r="B75" s="54">
        <v>892177427.88800001</v>
      </c>
      <c r="C75" s="53">
        <v>845360860.52999997</v>
      </c>
      <c r="D75" s="73">
        <f>IFERROR(((B75/C75)-1)*100,IF(B75+C75&lt;&gt;0,100,0))</f>
        <v>5.5380571237528375</v>
      </c>
      <c r="E75" s="53">
        <v>23003182618.695</v>
      </c>
      <c r="F75" s="53">
        <v>20292654063.362999</v>
      </c>
      <c r="G75" s="73">
        <f>IFERROR(((E75/F75)-1)*100,IF(E75+F75&lt;&gt;0,100,0))</f>
        <v>13.357190966092869</v>
      </c>
    </row>
    <row r="76" spans="1:7" s="15" customFormat="1" ht="12" x14ac:dyDescent="0.2">
      <c r="A76" s="66" t="s">
        <v>55</v>
      </c>
      <c r="B76" s="54">
        <v>871067790.21693003</v>
      </c>
      <c r="C76" s="53">
        <v>784921302.02133</v>
      </c>
      <c r="D76" s="73">
        <f>IFERROR(((B76/C76)-1)*100,IF(B76+C76&lt;&gt;0,100,0))</f>
        <v>10.975175214859823</v>
      </c>
      <c r="E76" s="53">
        <v>21601932323.528999</v>
      </c>
      <c r="F76" s="53">
        <v>18062912887.250099</v>
      </c>
      <c r="G76" s="73">
        <f>IFERROR(((E76/F76)-1)*100,IF(E76+F76&lt;&gt;0,100,0))</f>
        <v>19.592739323771834</v>
      </c>
    </row>
    <row r="77" spans="1:7" s="15" customFormat="1" ht="12" x14ac:dyDescent="0.2">
      <c r="A77" s="66" t="s">
        <v>93</v>
      </c>
      <c r="B77" s="73">
        <f>IFERROR(B75/B74/1000,)</f>
        <v>272.00531338048779</v>
      </c>
      <c r="C77" s="73">
        <f>IFERROR(C75/C74/1000,)</f>
        <v>324.26576928653628</v>
      </c>
      <c r="D77" s="73">
        <f>IFERROR(((B77/C77)-1)*100,IF(B77+C77&lt;&gt;0,100,0))</f>
        <v>-16.116550328773283</v>
      </c>
      <c r="E77" s="73">
        <f>IFERROR(E75/E74/1000,)</f>
        <v>285.05976279735052</v>
      </c>
      <c r="F77" s="73">
        <f>IFERROR(F75/F74/1000,)</f>
        <v>249.89722259202748</v>
      </c>
      <c r="G77" s="73">
        <f>IFERROR(((E77/F77)-1)*100,IF(E77+F77&lt;&gt;0,100,0))</f>
        <v>14.070800723835198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608</v>
      </c>
      <c r="C80" s="53">
        <v>207</v>
      </c>
      <c r="D80" s="73">
        <f>IFERROR(((B80/C80)-1)*100,IF(B80+C80&lt;&gt;0,100,0))</f>
        <v>193.71980676328505</v>
      </c>
      <c r="E80" s="53">
        <v>10429</v>
      </c>
      <c r="F80" s="53">
        <v>6502</v>
      </c>
      <c r="G80" s="73">
        <f>IFERROR(((E80/F80)-1)*100,IF(E80+F80&lt;&gt;0,100,0))</f>
        <v>60.396800984312527</v>
      </c>
    </row>
    <row r="81" spans="1:7" s="15" customFormat="1" ht="12" x14ac:dyDescent="0.2">
      <c r="A81" s="66" t="s">
        <v>54</v>
      </c>
      <c r="B81" s="54">
        <v>23707976.498</v>
      </c>
      <c r="C81" s="53">
        <v>36303269.704000004</v>
      </c>
      <c r="D81" s="73">
        <f>IFERROR(((B81/C81)-1)*100,IF(B81+C81&lt;&gt;0,100,0))</f>
        <v>-34.694652323871026</v>
      </c>
      <c r="E81" s="53">
        <v>630564842.11899996</v>
      </c>
      <c r="F81" s="53">
        <v>737092640.72099996</v>
      </c>
      <c r="G81" s="73">
        <f>IFERROR(((E81/F81)-1)*100,IF(E81+F81&lt;&gt;0,100,0))</f>
        <v>-14.452430090442636</v>
      </c>
    </row>
    <row r="82" spans="1:7" s="15" customFormat="1" ht="12" x14ac:dyDescent="0.2">
      <c r="A82" s="66" t="s">
        <v>55</v>
      </c>
      <c r="B82" s="54">
        <v>2794411.7396198702</v>
      </c>
      <c r="C82" s="53">
        <v>5164225.1766400198</v>
      </c>
      <c r="D82" s="73">
        <f>IFERROR(((B82/C82)-1)*100,IF(B82+C82&lt;&gt;0,100,0))</f>
        <v>-45.88904154954011</v>
      </c>
      <c r="E82" s="53">
        <v>138752709.85461301</v>
      </c>
      <c r="F82" s="53">
        <v>154755066.667234</v>
      </c>
      <c r="G82" s="73">
        <f>IFERROR(((E82/F82)-1)*100,IF(E82+F82&lt;&gt;0,100,0))</f>
        <v>-10.340441290384671</v>
      </c>
    </row>
    <row r="83" spans="1:7" x14ac:dyDescent="0.2">
      <c r="A83" s="66" t="s">
        <v>93</v>
      </c>
      <c r="B83" s="73">
        <f>IFERROR(B81/B80/1000,)</f>
        <v>38.99338239802632</v>
      </c>
      <c r="C83" s="73">
        <f>IFERROR(C81/C80/1000,)</f>
        <v>175.3781145120773</v>
      </c>
      <c r="D83" s="73">
        <f>IFERROR(((B83/C83)-1)*100,IF(B83+C83&lt;&gt;0,100,0))</f>
        <v>-77.766106958949507</v>
      </c>
      <c r="E83" s="73">
        <f>IFERROR(E81/E80/1000,)</f>
        <v>60.462637081119951</v>
      </c>
      <c r="F83" s="73">
        <f>IFERROR(F81/F80/1000,)</f>
        <v>113.36398657659181</v>
      </c>
      <c r="G83" s="73">
        <f>IFERROR(((E83/F83)-1)*100,IF(E83+F83&lt;&gt;0,100,0))</f>
        <v>-46.665039835847921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11001</v>
      </c>
      <c r="C86" s="51">
        <f>C68+C74+C80</f>
        <v>7900</v>
      </c>
      <c r="D86" s="73">
        <f>IFERROR(((B86/C86)-1)*100,IF(B86+C86&lt;&gt;0,100,0))</f>
        <v>39.25316455696202</v>
      </c>
      <c r="E86" s="51">
        <f>E68+E74+E80</f>
        <v>277852</v>
      </c>
      <c r="F86" s="51">
        <f>F68+F74+F80</f>
        <v>279489</v>
      </c>
      <c r="G86" s="73">
        <f>IFERROR(((E86/F86)-1)*100,IF(E86+F86&lt;&gt;0,100,0))</f>
        <v>-0.58571178114343869</v>
      </c>
    </row>
    <row r="87" spans="1:7" s="15" customFormat="1" ht="12" x14ac:dyDescent="0.2">
      <c r="A87" s="66" t="s">
        <v>54</v>
      </c>
      <c r="B87" s="51">
        <f t="shared" ref="B87:C87" si="1">B69+B75+B81</f>
        <v>1290922829.2879999</v>
      </c>
      <c r="C87" s="51">
        <f t="shared" si="1"/>
        <v>1100294236.5610001</v>
      </c>
      <c r="D87" s="73">
        <f>IFERROR(((B87/C87)-1)*100,IF(B87+C87&lt;&gt;0,100,0))</f>
        <v>17.325237776652781</v>
      </c>
      <c r="E87" s="51">
        <f t="shared" ref="E87:F87" si="2">E69+E75+E81</f>
        <v>32157177371.842999</v>
      </c>
      <c r="F87" s="51">
        <f t="shared" si="2"/>
        <v>28624280070.889999</v>
      </c>
      <c r="G87" s="73">
        <f>IFERROR(((E87/F87)-1)*100,IF(E87+F87&lt;&gt;0,100,0))</f>
        <v>12.342309718195654</v>
      </c>
    </row>
    <row r="88" spans="1:7" s="15" customFormat="1" ht="12" x14ac:dyDescent="0.2">
      <c r="A88" s="66" t="s">
        <v>55</v>
      </c>
      <c r="B88" s="51">
        <f t="shared" ref="B88:C88" si="3">B70+B76+B82</f>
        <v>1234647242.4788101</v>
      </c>
      <c r="C88" s="51">
        <f t="shared" si="3"/>
        <v>992637204.86397004</v>
      </c>
      <c r="D88" s="73">
        <f>IFERROR(((B88/C88)-1)*100,IF(B88+C88&lt;&gt;0,100,0))</f>
        <v>24.380512480187043</v>
      </c>
      <c r="E88" s="51">
        <f t="shared" ref="E88:F88" si="4">E70+E76+E82</f>
        <v>29675814238.487495</v>
      </c>
      <c r="F88" s="51">
        <f t="shared" si="4"/>
        <v>25008436320.729763</v>
      </c>
      <c r="G88" s="73">
        <f>IFERROR(((E88/F88)-1)*100,IF(E88+F88&lt;&gt;0,100,0))</f>
        <v>18.663213716760431</v>
      </c>
    </row>
    <row r="89" spans="1:7" x14ac:dyDescent="0.2">
      <c r="A89" s="66" t="s">
        <v>94</v>
      </c>
      <c r="B89" s="73">
        <f>IFERROR((B75/B87)*100,IF(B75+B87&lt;&gt;0,100,0))</f>
        <v>69.111600449430028</v>
      </c>
      <c r="C89" s="73">
        <f>IFERROR((C75/C87)*100,IF(C75+C87&lt;&gt;0,100,0))</f>
        <v>76.830436117905933</v>
      </c>
      <c r="D89" s="73">
        <f>IFERROR(((B89/C89)-1)*100,IF(B89+C89&lt;&gt;0,100,0))</f>
        <v>-10.046585778363127</v>
      </c>
      <c r="E89" s="73">
        <f>IFERROR((E75/E87)*100,IF(E75+E87&lt;&gt;0,100,0))</f>
        <v>71.533587518277372</v>
      </c>
      <c r="F89" s="73">
        <f>IFERROR((F75/F87)*100,IF(F75+F87&lt;&gt;0,100,0))</f>
        <v>70.893150895347745</v>
      </c>
      <c r="G89" s="73">
        <f>IFERROR(((E89/F89)-1)*100,IF(E89+F89&lt;&gt;0,100,0))</f>
        <v>0.90338292887424121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128071997.59900001</v>
      </c>
      <c r="C97" s="107">
        <v>123229136.017</v>
      </c>
      <c r="D97" s="52">
        <f>B97-C97</f>
        <v>4842861.5820000023</v>
      </c>
      <c r="E97" s="107">
        <v>3330448875.7870002</v>
      </c>
      <c r="F97" s="107">
        <v>3171481355.0450001</v>
      </c>
      <c r="G97" s="68">
        <f>E97-F97</f>
        <v>158967520.7420001</v>
      </c>
    </row>
    <row r="98" spans="1:7" s="15" customFormat="1" ht="13.5" x14ac:dyDescent="0.2">
      <c r="A98" s="66" t="s">
        <v>88</v>
      </c>
      <c r="B98" s="53">
        <v>119853710.78200001</v>
      </c>
      <c r="C98" s="107">
        <v>120892123.59999999</v>
      </c>
      <c r="D98" s="52">
        <f>B98-C98</f>
        <v>-1038412.8179999888</v>
      </c>
      <c r="E98" s="107">
        <v>3272387570.085</v>
      </c>
      <c r="F98" s="107">
        <v>3124268942.612</v>
      </c>
      <c r="G98" s="68">
        <f>E98-F98</f>
        <v>148118627.47300005</v>
      </c>
    </row>
    <row r="99" spans="1:7" s="15" customFormat="1" ht="12" x14ac:dyDescent="0.2">
      <c r="A99" s="69" t="s">
        <v>16</v>
      </c>
      <c r="B99" s="52">
        <f>B97-B98</f>
        <v>8218286.8170000017</v>
      </c>
      <c r="C99" s="52">
        <f>C97-C98</f>
        <v>2337012.4170000106</v>
      </c>
      <c r="D99" s="70"/>
      <c r="E99" s="52">
        <f>E97-E98</f>
        <v>58061305.702000141</v>
      </c>
      <c r="F99" s="70">
        <f>F97-F98</f>
        <v>47212412.433000088</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1209.2854886647399</v>
      </c>
      <c r="C111" s="108">
        <v>1034.6286496722901</v>
      </c>
      <c r="D111" s="73">
        <f>IFERROR(((B111/C111)-1)*100,IF(B111+C111&lt;&gt;0,100,0))</f>
        <v>16.881113725950936</v>
      </c>
      <c r="E111" s="72"/>
      <c r="F111" s="109">
        <v>1209.7089740881199</v>
      </c>
      <c r="G111" s="109">
        <v>1204.9571638652999</v>
      </c>
    </row>
    <row r="112" spans="1:7" s="15" customFormat="1" ht="12" x14ac:dyDescent="0.2">
      <c r="A112" s="66" t="s">
        <v>50</v>
      </c>
      <c r="B112" s="109">
        <v>1189.8638105208399</v>
      </c>
      <c r="C112" s="108">
        <v>1019.10471552631</v>
      </c>
      <c r="D112" s="73">
        <f>IFERROR(((B112/C112)-1)*100,IF(B112+C112&lt;&gt;0,100,0))</f>
        <v>16.755794806262124</v>
      </c>
      <c r="E112" s="72"/>
      <c r="F112" s="109">
        <v>1190.08929630841</v>
      </c>
      <c r="G112" s="109">
        <v>1185.6487982636299</v>
      </c>
    </row>
    <row r="113" spans="1:7" s="15" customFormat="1" ht="12" x14ac:dyDescent="0.2">
      <c r="A113" s="66" t="s">
        <v>51</v>
      </c>
      <c r="B113" s="109">
        <v>1320.5943654897601</v>
      </c>
      <c r="C113" s="108">
        <v>1119.42519105922</v>
      </c>
      <c r="D113" s="73">
        <f>IFERROR(((B113/C113)-1)*100,IF(B113+C113&lt;&gt;0,100,0))</f>
        <v>17.970756423677603</v>
      </c>
      <c r="E113" s="72"/>
      <c r="F113" s="109">
        <v>1323.10969947678</v>
      </c>
      <c r="G113" s="109">
        <v>1315.4412924150099</v>
      </c>
    </row>
    <row r="114" spans="1:7" s="25" customFormat="1" ht="12" x14ac:dyDescent="0.2">
      <c r="A114" s="69" t="s">
        <v>52</v>
      </c>
      <c r="B114" s="73"/>
      <c r="C114" s="72"/>
      <c r="D114" s="74"/>
      <c r="E114" s="72"/>
      <c r="F114" s="58"/>
      <c r="G114" s="58"/>
    </row>
    <row r="115" spans="1:7" s="15" customFormat="1" ht="12" x14ac:dyDescent="0.2">
      <c r="A115" s="66" t="s">
        <v>56</v>
      </c>
      <c r="B115" s="109">
        <v>823.85641874632995</v>
      </c>
      <c r="C115" s="108">
        <v>752.36870554683901</v>
      </c>
      <c r="D115" s="73">
        <f>IFERROR(((B115/C115)-1)*100,IF(B115+C115&lt;&gt;0,100,0))</f>
        <v>9.5016861643031802</v>
      </c>
      <c r="E115" s="72"/>
      <c r="F115" s="109">
        <v>823.89564073111706</v>
      </c>
      <c r="G115" s="109">
        <v>822.96630467420698</v>
      </c>
    </row>
    <row r="116" spans="1:7" s="15" customFormat="1" ht="12" x14ac:dyDescent="0.2">
      <c r="A116" s="66" t="s">
        <v>57</v>
      </c>
      <c r="B116" s="109">
        <v>1173.51905624286</v>
      </c>
      <c r="C116" s="108">
        <v>1012.4463225573299</v>
      </c>
      <c r="D116" s="73">
        <f>IFERROR(((B116/C116)-1)*100,IF(B116+C116&lt;&gt;0,100,0))</f>
        <v>15.909261567435774</v>
      </c>
      <c r="E116" s="72"/>
      <c r="F116" s="109">
        <v>1173.51905624286</v>
      </c>
      <c r="G116" s="109">
        <v>1168.9090293449001</v>
      </c>
    </row>
    <row r="117" spans="1:7" s="15" customFormat="1" ht="12" x14ac:dyDescent="0.2">
      <c r="A117" s="66" t="s">
        <v>59</v>
      </c>
      <c r="B117" s="109">
        <v>1425.28912200216</v>
      </c>
      <c r="C117" s="108">
        <v>1197.14874373014</v>
      </c>
      <c r="D117" s="73">
        <f>IFERROR(((B117/C117)-1)*100,IF(B117+C117&lt;&gt;0,100,0))</f>
        <v>19.056978463776186</v>
      </c>
      <c r="E117" s="72"/>
      <c r="F117" s="109">
        <v>1425.28912200216</v>
      </c>
      <c r="G117" s="109">
        <v>1419.38089745664</v>
      </c>
    </row>
    <row r="118" spans="1:7" s="15" customFormat="1" ht="12" x14ac:dyDescent="0.2">
      <c r="A118" s="66" t="s">
        <v>58</v>
      </c>
      <c r="B118" s="109">
        <v>1315.42603123873</v>
      </c>
      <c r="C118" s="108">
        <v>1108.95198702179</v>
      </c>
      <c r="D118" s="73">
        <f>IFERROR(((B118/C118)-1)*100,IF(B118+C118&lt;&gt;0,100,0))</f>
        <v>18.618844335312311</v>
      </c>
      <c r="E118" s="72"/>
      <c r="F118" s="109">
        <v>1320.37039494548</v>
      </c>
      <c r="G118" s="109">
        <v>1308.92763792188</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408</v>
      </c>
      <c r="C127" s="53">
        <v>94</v>
      </c>
      <c r="D127" s="73">
        <f>IFERROR(((B127/C127)-1)*100,IF(B127+C127&lt;&gt;0,100,0))</f>
        <v>334.04255319148933</v>
      </c>
      <c r="E127" s="53">
        <v>8822</v>
      </c>
      <c r="F127" s="53">
        <v>10581</v>
      </c>
      <c r="G127" s="73">
        <f>IFERROR(((E127/F127)-1)*100,IF(E127+F127&lt;&gt;0,100,0))</f>
        <v>-16.624137605141286</v>
      </c>
    </row>
    <row r="128" spans="1:7" s="15" customFormat="1" ht="12" x14ac:dyDescent="0.2">
      <c r="A128" s="66" t="s">
        <v>74</v>
      </c>
      <c r="B128" s="54">
        <v>10</v>
      </c>
      <c r="C128" s="53">
        <v>4</v>
      </c>
      <c r="D128" s="73">
        <f>IFERROR(((B128/C128)-1)*100,IF(B128+C128&lt;&gt;0,100,0))</f>
        <v>150</v>
      </c>
      <c r="E128" s="53">
        <v>272</v>
      </c>
      <c r="F128" s="53">
        <v>243</v>
      </c>
      <c r="G128" s="73">
        <f>IFERROR(((E128/F128)-1)*100,IF(E128+F128&lt;&gt;0,100,0))</f>
        <v>11.934156378600825</v>
      </c>
    </row>
    <row r="129" spans="1:7" s="25" customFormat="1" ht="12" x14ac:dyDescent="0.2">
      <c r="A129" s="69" t="s">
        <v>34</v>
      </c>
      <c r="B129" s="70">
        <f>SUM(B126:B128)</f>
        <v>418</v>
      </c>
      <c r="C129" s="70">
        <f>SUM(C126:C128)</f>
        <v>98</v>
      </c>
      <c r="D129" s="73">
        <f>IFERROR(((B129/C129)-1)*100,IF(B129+C129&lt;&gt;0,100,0))</f>
        <v>326.53061224489795</v>
      </c>
      <c r="E129" s="70">
        <f>SUM(E126:E128)</f>
        <v>9094</v>
      </c>
      <c r="F129" s="70">
        <f>SUM(F126:F128)</f>
        <v>10824</v>
      </c>
      <c r="G129" s="73">
        <f>IFERROR(((E129/F129)-1)*100,IF(E129+F129&lt;&gt;0,100,0))</f>
        <v>-15.983000739098296</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134</v>
      </c>
      <c r="C132" s="53">
        <v>0</v>
      </c>
      <c r="D132" s="73">
        <f>IFERROR(((B132/C132)-1)*100,IF(B132+C132&lt;&gt;0,100,0))</f>
        <v>100</v>
      </c>
      <c r="E132" s="53">
        <v>840</v>
      </c>
      <c r="F132" s="53">
        <v>771</v>
      </c>
      <c r="G132" s="73">
        <f>IFERROR(((E132/F132)-1)*100,IF(E132+F132&lt;&gt;0,100,0))</f>
        <v>8.9494163424124409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134</v>
      </c>
      <c r="C134" s="70">
        <f>SUM(C132:C133)</f>
        <v>0</v>
      </c>
      <c r="D134" s="73">
        <f>IFERROR(((B134/C134)-1)*100,IF(B134+C134&lt;&gt;0,100,0))</f>
        <v>100</v>
      </c>
      <c r="E134" s="70">
        <f>SUM(E132:E133)</f>
        <v>840</v>
      </c>
      <c r="F134" s="70">
        <f>SUM(F132:F133)</f>
        <v>771</v>
      </c>
      <c r="G134" s="73">
        <f>IFERROR(((E134/F134)-1)*100,IF(E134+F134&lt;&gt;0,100,0))</f>
        <v>8.9494163424124409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682052</v>
      </c>
      <c r="C138" s="53">
        <v>46891</v>
      </c>
      <c r="D138" s="73">
        <f>IFERROR(((B138/C138)-1)*100,IF(B138+C138&lt;&gt;0,100,0))</f>
        <v>1354.547781024077</v>
      </c>
      <c r="E138" s="53">
        <v>11274886</v>
      </c>
      <c r="F138" s="53">
        <v>10811165</v>
      </c>
      <c r="G138" s="73">
        <f>IFERROR(((E138/F138)-1)*100,IF(E138+F138&lt;&gt;0,100,0))</f>
        <v>4.2892787225058626</v>
      </c>
    </row>
    <row r="139" spans="1:7" s="15" customFormat="1" ht="12" x14ac:dyDescent="0.2">
      <c r="A139" s="66" t="s">
        <v>74</v>
      </c>
      <c r="B139" s="54">
        <v>105</v>
      </c>
      <c r="C139" s="53">
        <v>10</v>
      </c>
      <c r="D139" s="73">
        <f>IFERROR(((B139/C139)-1)*100,IF(B139+C139&lt;&gt;0,100,0))</f>
        <v>950</v>
      </c>
      <c r="E139" s="53">
        <v>10796</v>
      </c>
      <c r="F139" s="53">
        <v>9511</v>
      </c>
      <c r="G139" s="73">
        <f>IFERROR(((E139/F139)-1)*100,IF(E139+F139&lt;&gt;0,100,0))</f>
        <v>13.510671853643142</v>
      </c>
    </row>
    <row r="140" spans="1:7" s="15" customFormat="1" ht="12" x14ac:dyDescent="0.2">
      <c r="A140" s="69" t="s">
        <v>34</v>
      </c>
      <c r="B140" s="70">
        <f>SUM(B137:B139)</f>
        <v>682157</v>
      </c>
      <c r="C140" s="70">
        <f>SUM(C137:C139)</f>
        <v>46901</v>
      </c>
      <c r="D140" s="73">
        <f>IFERROR(((B140/C140)-1)*100,IF(B140+C140&lt;&gt;0,100,0))</f>
        <v>1354.4615253406112</v>
      </c>
      <c r="E140" s="70">
        <f>SUM(E137:E139)</f>
        <v>11285682</v>
      </c>
      <c r="F140" s="70">
        <f>SUM(F137:F139)</f>
        <v>10820676</v>
      </c>
      <c r="G140" s="73">
        <f>IFERROR(((E140/F140)-1)*100,IF(E140+F140&lt;&gt;0,100,0))</f>
        <v>4.2973840081710346</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82705</v>
      </c>
      <c r="C143" s="53">
        <v>0</v>
      </c>
      <c r="D143" s="73">
        <f>IFERROR(((B143/C143)-1)*100,)</f>
        <v>0</v>
      </c>
      <c r="E143" s="53">
        <v>409734</v>
      </c>
      <c r="F143" s="53">
        <v>607157</v>
      </c>
      <c r="G143" s="73">
        <f>IFERROR(((E143/F143)-1)*100,)</f>
        <v>-32.515971980887969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82705</v>
      </c>
      <c r="C145" s="70">
        <f>SUM(C143:C144)</f>
        <v>0</v>
      </c>
      <c r="D145" s="73">
        <f>IFERROR(((B145/C145)-1)*100,)</f>
        <v>0</v>
      </c>
      <c r="E145" s="70">
        <f>SUM(E143:E144)</f>
        <v>409734</v>
      </c>
      <c r="F145" s="70">
        <f>SUM(F143:F144)</f>
        <v>607157</v>
      </c>
      <c r="G145" s="73">
        <f>IFERROR(((E145/F145)-1)*100,)</f>
        <v>-32.515971980887969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65513916.763070002</v>
      </c>
      <c r="C149" s="53">
        <v>4024611.5906699998</v>
      </c>
      <c r="D149" s="73">
        <f>IFERROR(((B149/C149)-1)*100,IF(B149+C149&lt;&gt;0,100,0))</f>
        <v>1527.8320351446268</v>
      </c>
      <c r="E149" s="53">
        <v>1039065186.84145</v>
      </c>
      <c r="F149" s="53">
        <v>934005605.51716995</v>
      </c>
      <c r="G149" s="73">
        <f>IFERROR(((E149/F149)-1)*100,IF(E149+F149&lt;&gt;0,100,0))</f>
        <v>11.248281670226955</v>
      </c>
    </row>
    <row r="150" spans="1:7" x14ac:dyDescent="0.2">
      <c r="A150" s="66" t="s">
        <v>74</v>
      </c>
      <c r="B150" s="54">
        <v>1085605.58</v>
      </c>
      <c r="C150" s="53">
        <v>77744.399999999994</v>
      </c>
      <c r="D150" s="73">
        <f>IFERROR(((B150/C150)-1)*100,IF(B150+C150&lt;&gt;0,100,0))</f>
        <v>1296.3778484366721</v>
      </c>
      <c r="E150" s="53">
        <v>81492527.920000002</v>
      </c>
      <c r="F150" s="53">
        <v>69648486.670000002</v>
      </c>
      <c r="G150" s="73">
        <f>IFERROR(((E150/F150)-1)*100,IF(E150+F150&lt;&gt;0,100,0))</f>
        <v>17.005453838671315</v>
      </c>
    </row>
    <row r="151" spans="1:7" s="15" customFormat="1" ht="12" x14ac:dyDescent="0.2">
      <c r="A151" s="69" t="s">
        <v>34</v>
      </c>
      <c r="B151" s="70">
        <f>SUM(B148:B150)</f>
        <v>66599522.34307</v>
      </c>
      <c r="C151" s="70">
        <f>SUM(C148:C150)</f>
        <v>4102355.9906699997</v>
      </c>
      <c r="D151" s="73">
        <f>IFERROR(((B151/C151)-1)*100,IF(B151+C151&lt;&gt;0,100,0))</f>
        <v>1523.4457100879954</v>
      </c>
      <c r="E151" s="70">
        <f>SUM(E148:E150)</f>
        <v>1120557714.7614501</v>
      </c>
      <c r="F151" s="70">
        <f>SUM(F148:F150)</f>
        <v>1003654092.1871699</v>
      </c>
      <c r="G151" s="73">
        <f>IFERROR(((E151/F151)-1)*100,IF(E151+F151&lt;&gt;0,100,0))</f>
        <v>11.647800122004481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110917.034</v>
      </c>
      <c r="C154" s="53">
        <v>0</v>
      </c>
      <c r="D154" s="73">
        <f>IFERROR(((B154/C154)-1)*100,IF(B154+C154&lt;&gt;0,100,0))</f>
        <v>100</v>
      </c>
      <c r="E154" s="53">
        <v>559131.31721999997</v>
      </c>
      <c r="F154" s="53">
        <v>712195.41700000002</v>
      </c>
      <c r="G154" s="73">
        <f>IFERROR(((E154/F154)-1)*100,IF(E154+F154&lt;&gt;0,100,0))</f>
        <v>-21.491868120235324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110917.034</v>
      </c>
      <c r="C156" s="70">
        <f>SUM(C154:C155)</f>
        <v>0</v>
      </c>
      <c r="D156" s="73">
        <f>IFERROR(((B156/C156)-1)*100,IF(B156+C156&lt;&gt;0,100,0))</f>
        <v>100</v>
      </c>
      <c r="E156" s="70">
        <f>SUM(E154:E155)</f>
        <v>559131.31721999997</v>
      </c>
      <c r="F156" s="70">
        <f>SUM(F154:F155)</f>
        <v>712195.41700000002</v>
      </c>
      <c r="G156" s="73">
        <f>IFERROR(((E156/F156)-1)*100,IF(E156+F156&lt;&gt;0,100,0))</f>
        <v>-21.491868120235324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1411186</v>
      </c>
      <c r="C160" s="53">
        <v>1355553</v>
      </c>
      <c r="D160" s="73">
        <f>IFERROR(((B160/C160)-1)*100,IF(B160+C160&lt;&gt;0,100,0))</f>
        <v>4.1040815076946346</v>
      </c>
      <c r="E160" s="65"/>
      <c r="F160" s="65"/>
      <c r="G160" s="52"/>
    </row>
    <row r="161" spans="1:7" s="15" customFormat="1" ht="12" x14ac:dyDescent="0.2">
      <c r="A161" s="66" t="s">
        <v>74</v>
      </c>
      <c r="B161" s="54">
        <v>1485</v>
      </c>
      <c r="C161" s="53">
        <v>1402</v>
      </c>
      <c r="D161" s="73">
        <f>IFERROR(((B161/C161)-1)*100,IF(B161+C161&lt;&gt;0,100,0))</f>
        <v>5.9201141226818743</v>
      </c>
      <c r="E161" s="65"/>
      <c r="F161" s="65"/>
      <c r="G161" s="52"/>
    </row>
    <row r="162" spans="1:7" s="25" customFormat="1" ht="12" x14ac:dyDescent="0.2">
      <c r="A162" s="69" t="s">
        <v>34</v>
      </c>
      <c r="B162" s="70">
        <f>SUM(B159:B161)</f>
        <v>1412671</v>
      </c>
      <c r="C162" s="70">
        <f>SUM(C159:C161)</f>
        <v>1356955</v>
      </c>
      <c r="D162" s="73">
        <f>IFERROR(((B162/C162)-1)*100,IF(B162+C162&lt;&gt;0,100,0))</f>
        <v>4.1059578246883666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140667</v>
      </c>
      <c r="C165" s="53">
        <v>126233</v>
      </c>
      <c r="D165" s="73">
        <f>IFERROR(((B165/C165)-1)*100,IF(B165+C165&lt;&gt;0,100,0))</f>
        <v>11.434410970190045</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140667</v>
      </c>
      <c r="C167" s="70">
        <f>SUM(C165:C166)</f>
        <v>126233</v>
      </c>
      <c r="D167" s="73">
        <f>IFERROR(((B167/C167)-1)*100,IF(B167+C167&lt;&gt;0,100,0))</f>
        <v>11.434410970190045</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29982</v>
      </c>
      <c r="C175" s="88">
        <v>24728</v>
      </c>
      <c r="D175" s="73">
        <f>IFERROR(((B175/C175)-1)*100,IF(B175+C175&lt;&gt;0,100,0))</f>
        <v>21.247169200905859</v>
      </c>
      <c r="E175" s="88">
        <v>866964</v>
      </c>
      <c r="F175" s="88">
        <v>975548</v>
      </c>
      <c r="G175" s="73">
        <f>IFERROR(((E175/F175)-1)*100,IF(E175+F175&lt;&gt;0,100,0))</f>
        <v>-11.130564564736945</v>
      </c>
    </row>
    <row r="176" spans="1:7" x14ac:dyDescent="0.2">
      <c r="A176" s="66" t="s">
        <v>32</v>
      </c>
      <c r="B176" s="87">
        <v>131954</v>
      </c>
      <c r="C176" s="88">
        <v>110592</v>
      </c>
      <c r="D176" s="73">
        <f t="shared" ref="D176:D178" si="5">IFERROR(((B176/C176)-1)*100,IF(B176+C176&lt;&gt;0,100,0))</f>
        <v>19.316044560185187</v>
      </c>
      <c r="E176" s="88">
        <v>3845712</v>
      </c>
      <c r="F176" s="88">
        <v>4469942</v>
      </c>
      <c r="G176" s="73">
        <f>IFERROR(((E176/F176)-1)*100,IF(E176+F176&lt;&gt;0,100,0))</f>
        <v>-13.965058159591337</v>
      </c>
    </row>
    <row r="177" spans="1:7" x14ac:dyDescent="0.2">
      <c r="A177" s="66" t="s">
        <v>91</v>
      </c>
      <c r="B177" s="87">
        <v>57851323.760080002</v>
      </c>
      <c r="C177" s="88">
        <v>48507560.447169997</v>
      </c>
      <c r="D177" s="73">
        <f t="shared" si="5"/>
        <v>19.262488623987561</v>
      </c>
      <c r="E177" s="88">
        <v>1751742041.2781501</v>
      </c>
      <c r="F177" s="88">
        <v>1913726889.07165</v>
      </c>
      <c r="G177" s="73">
        <f>IFERROR(((E177/F177)-1)*100,IF(E177+F177&lt;&gt;0,100,0))</f>
        <v>-8.464365982341338</v>
      </c>
    </row>
    <row r="178" spans="1:7" x14ac:dyDescent="0.2">
      <c r="A178" s="66" t="s">
        <v>92</v>
      </c>
      <c r="B178" s="87">
        <v>212980</v>
      </c>
      <c r="C178" s="88">
        <v>235984</v>
      </c>
      <c r="D178" s="73">
        <f t="shared" si="5"/>
        <v>-9.7481185165095958</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1020</v>
      </c>
      <c r="C181" s="88">
        <v>506</v>
      </c>
      <c r="D181" s="73">
        <f t="shared" ref="D181:D184" si="6">IFERROR(((B181/C181)-1)*100,IF(B181+C181&lt;&gt;0,100,0))</f>
        <v>101.58102766798419</v>
      </c>
      <c r="E181" s="88">
        <v>27678</v>
      </c>
      <c r="F181" s="88">
        <v>27334</v>
      </c>
      <c r="G181" s="73">
        <f t="shared" ref="G181" si="7">IFERROR(((E181/F181)-1)*100,IF(E181+F181&lt;&gt;0,100,0))</f>
        <v>1.2585058901002366</v>
      </c>
    </row>
    <row r="182" spans="1:7" x14ac:dyDescent="0.2">
      <c r="A182" s="66" t="s">
        <v>32</v>
      </c>
      <c r="B182" s="87">
        <v>18156</v>
      </c>
      <c r="C182" s="88">
        <v>6682</v>
      </c>
      <c r="D182" s="73">
        <f t="shared" si="6"/>
        <v>171.71505537264292</v>
      </c>
      <c r="E182" s="88">
        <v>315066</v>
      </c>
      <c r="F182" s="88">
        <v>303976</v>
      </c>
      <c r="G182" s="73">
        <f t="shared" ref="G182" si="8">IFERROR(((E182/F182)-1)*100,IF(E182+F182&lt;&gt;0,100,0))</f>
        <v>3.6483143406058405</v>
      </c>
    </row>
    <row r="183" spans="1:7" x14ac:dyDescent="0.2">
      <c r="A183" s="66" t="s">
        <v>91</v>
      </c>
      <c r="B183" s="87">
        <v>293428.16514</v>
      </c>
      <c r="C183" s="88">
        <v>133877.10728</v>
      </c>
      <c r="D183" s="73">
        <f t="shared" si="6"/>
        <v>119.1772522588972</v>
      </c>
      <c r="E183" s="88">
        <v>6567025.7186000003</v>
      </c>
      <c r="F183" s="88">
        <v>6375200.1678600004</v>
      </c>
      <c r="G183" s="73">
        <f t="shared" ref="G183" si="9">IFERROR(((E183/F183)-1)*100,IF(E183+F183&lt;&gt;0,100,0))</f>
        <v>3.0089337697515983</v>
      </c>
    </row>
    <row r="184" spans="1:7" x14ac:dyDescent="0.2">
      <c r="A184" s="66" t="s">
        <v>92</v>
      </c>
      <c r="B184" s="87">
        <v>65426</v>
      </c>
      <c r="C184" s="88">
        <v>67380</v>
      </c>
      <c r="D184" s="73">
        <f t="shared" si="6"/>
        <v>-2.8999703176016633</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2025-08-11T10:42:02Z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