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9404D57-7984-4B74-89CB-14CF862C1AAF}"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<sst xmlns="http://schemas.openxmlformats.org/spreadsheetml/2006/main" count="265" uniqueCount="100">
  <si>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</si>
  <si>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</si>
  <si>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</si>
  <si>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</si>
  <si>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</si>
  <si>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</si>
  <si>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</si>
  <si>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</si>
  <si>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</si>
  <si>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</si>
  <si>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</si>
  <si>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</si>
  <si>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</si>
  <si>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</si>
  <si>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</si>
  <si>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</si>
  <si>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</si>
  <si>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</si>
  <si>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</si>
  <si>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</si>
  <si>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</si>
  <si>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</si>
  <si>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</si>
  <si>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</si>
  <si>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</si>
  <si>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</si>
  <si>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</si>
  <si>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</si>
  <si>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</si>
  <si>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</si>
  <si>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</si>
  <si>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</si>
  <si>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</si>
  <si>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</si>
  <si>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</si>
  <si>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</si>
  <si>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</si>
  <si>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</si>
  <si>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</si>
  <si>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</si>
  <si>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</si>
  <si>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</si>
  <si>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</si>
  <si>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</si>
  <si>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</si>
  <si>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</si>
  <si>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</si>
  <si>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</si>
  <si>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</si>
  <si>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</si>
  <si>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</si>
  <si>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</si>
  <si>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</si>
  <si>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</si>
  <si>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</si>
  <si>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</si>
  <si>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</si>
  <si>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</si>
  <si>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</si>
  <si>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</si>
  <si>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</si>
  <si>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</si>
  <si>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</si>
  <si>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</si>
  <si>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</si>
  <si>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</si>
  <si>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</si>
  <si>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</si>
  <si>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</si>
  <si>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</si>
  <si>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</si>
  <si>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</si>
  <si>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</si>
  <si>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</si>
  <si>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</si>
  <si>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</si>
  <si>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</si>
  <si>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</si>
  <si>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</si>
  <si>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</si>
  <si>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</si>
  <si>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</si>
  <si>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</si>
  <si>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</si>
  <si>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</si>
  <si>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</si>
  <si>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</si>
  <si>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</si>
  <si>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</si>
  <si>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</si>
  <si>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</si>
  <si>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</si>
  <si>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</si>
  <si>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</si>
  <si>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</si>
  <si>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</si>
  <si>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</si>
  <si>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19 September 2025</t>
  </si>
  <si>
    <t>19.09.2025</t>
  </si>
  <si>
    <t>20.09.2024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</si>
</sst>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2024661</v>
      </c>
      <c r="C11" s="54">
        <v>2022559</v>
      </c>
      <c r="D11" s="73">
        <f>IFERROR(((B11/C11)-1)*100,IF(B11+C11&lt;&gt;0,100,0))</f>
        <v>0.10392774697796092</v>
      </c>
      <c r="E11" s="54">
        <v>71232096</v>
      </c>
      <c r="F11" s="54">
        <v>66808200</v>
      </c>
      <c r="G11" s="73">
        <f>IFERROR(((E11/F11)-1)*100,IF(E11+F11&lt;&gt;0,100,0))</f>
        <v>6.6217859484314801</v>
      </c>
    </row>
    <row r="12" spans="1:7" s="15" customFormat="1" ht="12" x14ac:dyDescent="0.2">
      <c r="A12" s="51" t="s">
        <v>9</v>
      </c>
      <c r="B12" s="54">
        <v>2324933.0789999999</v>
      </c>
      <c r="C12" s="54">
        <v>2310468.0049999999</v>
      </c>
      <c r="D12" s="73">
        <f>IFERROR(((B12/C12)-1)*100,IF(B12+C12&lt;&gt;0,100,0))</f>
        <v>0.62606683878316804</v>
      </c>
      <c r="E12" s="54">
        <v>61901539.316</v>
      </c>
      <c r="F12" s="54">
        <v>55580488.123000003</v>
      </c>
      <c r="G12" s="73">
        <f>IFERROR(((E12/F12)-1)*100,IF(E12+F12&lt;&gt;0,100,0))</f>
        <v>11.37278819684251</v>
      </c>
    </row>
    <row r="13" spans="1:7" s="15" customFormat="1" ht="12" x14ac:dyDescent="0.2">
      <c r="A13" s="51" t="s">
        <v>10</v>
      </c>
      <c r="B13" s="54">
        <v>200233490.34745899</v>
      </c>
      <c r="C13" s="54">
        <v>156723459.12987</v>
      </c>
      <c r="D13" s="73">
        <f>IFERROR(((B13/C13)-1)*100,IF(B13+C13&lt;&gt;0,100,0))</f>
        <v>27.76229637806431</v>
      </c>
      <c r="E13" s="54">
        <v>5099380766.2199097</v>
      </c>
      <c r="F13" s="54">
        <v>3842830282.6565199</v>
      </c>
      <c r="G13" s="73">
        <f>IFERROR(((E13/F13)-1)*100,IF(E13+F13&lt;&gt;0,100,0))</f>
        <v>32.698568272308549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463</v>
      </c>
      <c r="C16" s="54">
        <v>423</v>
      </c>
      <c r="D16" s="73">
        <f>IFERROR(((B16/C16)-1)*100,IF(B16+C16&lt;&gt;0,100,0))</f>
        <v>9.4562647754137039</v>
      </c>
      <c r="E16" s="54">
        <v>17238</v>
      </c>
      <c r="F16" s="54">
        <v>16535</v>
      </c>
      <c r="G16" s="73">
        <f>IFERROR(((E16/F16)-1)*100,IF(E16+F16&lt;&gt;0,100,0))</f>
        <v>4.251587541578461</v>
      </c>
    </row>
    <row r="17" spans="1:7" s="15" customFormat="1" ht="12" x14ac:dyDescent="0.2">
      <c r="A17" s="51" t="s">
        <v>9</v>
      </c>
      <c r="B17" s="54">
        <v>346886.44799999997</v>
      </c>
      <c r="C17" s="54">
        <v>189711.065</v>
      </c>
      <c r="D17" s="73">
        <f>IFERROR(((B17/C17)-1)*100,IF(B17+C17&lt;&gt;0,100,0))</f>
        <v>82.849876468723622</v>
      </c>
      <c r="E17" s="54">
        <v>9260478.1649999991</v>
      </c>
      <c r="F17" s="54">
        <v>8343051.1900000004</v>
      </c>
      <c r="G17" s="73">
        <f>IFERROR(((E17/F17)-1)*100,IF(E17+F17&lt;&gt;0,100,0))</f>
        <v>10.996300443411267</v>
      </c>
    </row>
    <row r="18" spans="1:7" s="15" customFormat="1" ht="12" x14ac:dyDescent="0.2">
      <c r="A18" s="51" t="s">
        <v>10</v>
      </c>
      <c r="B18" s="54">
        <v>16914588.157859098</v>
      </c>
      <c r="C18" s="54">
        <v>9062708.3595052399</v>
      </c>
      <c r="D18" s="73">
        <f>IFERROR(((B18/C18)-1)*100,IF(B18+C18&lt;&gt;0,100,0))</f>
        <v>86.639440296217529</v>
      </c>
      <c r="E18" s="54">
        <v>713600532.874789</v>
      </c>
      <c r="F18" s="54">
        <v>427971569.50853401</v>
      </c>
      <c r="G18" s="73">
        <f>IFERROR(((E18/F18)-1)*100,IF(E18+F18&lt;&gt;0,100,0))</f>
        <v>66.740172412447919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28145769.573989999</v>
      </c>
      <c r="C24" s="53">
        <v>18794849.553939998</v>
      </c>
      <c r="D24" s="52">
        <f>B24-C24</f>
        <v>9350920.0200500004</v>
      </c>
      <c r="E24" s="54">
        <v>715682032.14304996</v>
      </c>
      <c r="F24" s="54">
        <v>539477810.69647002</v>
      </c>
      <c r="G24" s="52">
        <f>E24-F24</f>
        <v>176204221.44657993</v>
      </c>
    </row>
    <row r="25" spans="1:7" s="15" customFormat="1" ht="12" x14ac:dyDescent="0.2">
      <c r="A25" s="55" t="s">
        <v>15</v>
      </c>
      <c r="B25" s="53">
        <v>28887805.4307</v>
      </c>
      <c r="C25" s="53">
        <v>16504873.80342</v>
      </c>
      <c r="D25" s="52">
        <f>B25-C25</f>
        <v>12382931.627280001</v>
      </c>
      <c r="E25" s="54">
        <v>909656502.73608994</v>
      </c>
      <c r="F25" s="54">
        <v>631500910.61285996</v>
      </c>
      <c r="G25" s="52">
        <f>E25-F25</f>
        <v>278155592.12322998</v>
      </c>
    </row>
    <row r="26" spans="1:7" s="25" customFormat="1" ht="12" x14ac:dyDescent="0.2">
      <c r="A26" s="56" t="s">
        <v>16</v>
      </c>
      <c r="B26" s="57">
        <f>B24-B25</f>
        <v>-742035.85671000183</v>
      </c>
      <c r="C26" s="57">
        <f>C24-C25</f>
        <v>2289975.7505199984</v>
      </c>
      <c r="D26" s="57"/>
      <c r="E26" s="57">
        <f>E24-E25</f>
        <v>-193974470.59303999</v>
      </c>
      <c r="F26" s="57">
        <f>F24-F25</f>
        <v>-92023099.916389942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106110.82834947</v>
      </c>
      <c r="C33" s="104">
        <v>83829.985221230003</v>
      </c>
      <c r="D33" s="73">
        <f t="shared" ref="D33:D42" si="0">IFERROR(((B33/C33)-1)*100,IF(B33+C33&lt;&gt;0,100,0))</f>
        <v>26.5786079640121</v>
      </c>
      <c r="E33" s="51"/>
      <c r="F33" s="104">
        <v>106110.83</v>
      </c>
      <c r="G33" s="104">
        <v>104093.54</v>
      </c>
    </row>
    <row r="34" spans="1:7" s="15" customFormat="1" ht="12" x14ac:dyDescent="0.2">
      <c r="A34" s="51" t="s">
        <v>23</v>
      </c>
      <c r="B34" s="104">
        <v>102519.44426639999</v>
      </c>
      <c r="C34" s="104">
        <v>89643.224317999993</v>
      </c>
      <c r="D34" s="73">
        <f t="shared" si="0"/>
        <v>14.363851865393595</v>
      </c>
      <c r="E34" s="51"/>
      <c r="F34" s="104">
        <v>102519.44</v>
      </c>
      <c r="G34" s="104">
        <v>99547.31</v>
      </c>
    </row>
    <row r="35" spans="1:7" s="15" customFormat="1" ht="12" x14ac:dyDescent="0.2">
      <c r="A35" s="51" t="s">
        <v>24</v>
      </c>
      <c r="B35" s="104">
        <v>99133.396325320005</v>
      </c>
      <c r="C35" s="104">
        <v>87558.886291689996</v>
      </c>
      <c r="D35" s="73">
        <f t="shared" si="0"/>
        <v>13.21911518503236</v>
      </c>
      <c r="E35" s="51"/>
      <c r="F35" s="104">
        <v>99133.4</v>
      </c>
      <c r="G35" s="104">
        <v>97621</v>
      </c>
    </row>
    <row r="36" spans="1:7" s="15" customFormat="1" ht="12" x14ac:dyDescent="0.2">
      <c r="A36" s="51" t="s">
        <v>25</v>
      </c>
      <c r="B36" s="104">
        <v>98714.306685250005</v>
      </c>
      <c r="C36" s="104">
        <v>75830.212876970007</v>
      </c>
      <c r="D36" s="73">
        <f t="shared" si="0"/>
        <v>30.178068793513834</v>
      </c>
      <c r="E36" s="51"/>
      <c r="F36" s="104">
        <v>98714.31</v>
      </c>
      <c r="G36" s="104">
        <v>96654.7</v>
      </c>
    </row>
    <row r="37" spans="1:7" s="15" customFormat="1" ht="12" x14ac:dyDescent="0.2">
      <c r="A37" s="51" t="s">
        <v>79</v>
      </c>
      <c r="B37" s="104">
        <v>102889.3132889</v>
      </c>
      <c r="C37" s="104">
        <v>55891.781819229996</v>
      </c>
      <c r="D37" s="73">
        <f t="shared" si="0"/>
        <v>84.086658073763786</v>
      </c>
      <c r="E37" s="51"/>
      <c r="F37" s="104">
        <v>103061.12</v>
      </c>
      <c r="G37" s="104">
        <v>97737.3</v>
      </c>
    </row>
    <row r="38" spans="1:7" s="15" customFormat="1" ht="12" x14ac:dyDescent="0.2">
      <c r="A38" s="51" t="s">
        <v>26</v>
      </c>
      <c r="B38" s="104">
        <v>141374.29083218001</v>
      </c>
      <c r="C38" s="104">
        <v>113433.36207582999</v>
      </c>
      <c r="D38" s="73">
        <f t="shared" si="0"/>
        <v>24.632020284888977</v>
      </c>
      <c r="E38" s="51"/>
      <c r="F38" s="104">
        <v>142739.51</v>
      </c>
      <c r="G38" s="104">
        <v>139007.24</v>
      </c>
    </row>
    <row r="39" spans="1:7" s="15" customFormat="1" ht="12" x14ac:dyDescent="0.2">
      <c r="A39" s="51" t="s">
        <v>27</v>
      </c>
      <c r="B39" s="104">
        <v>21855.83329825</v>
      </c>
      <c r="C39" s="104">
        <v>21131.102034970001</v>
      </c>
      <c r="D39" s="73">
        <f t="shared" si="0"/>
        <v>3.429689857540974</v>
      </c>
      <c r="E39" s="51"/>
      <c r="F39" s="104">
        <v>22042.12</v>
      </c>
      <c r="G39" s="104">
        <v>21507.26</v>
      </c>
    </row>
    <row r="40" spans="1:7" s="15" customFormat="1" ht="12" x14ac:dyDescent="0.2">
      <c r="A40" s="51" t="s">
        <v>28</v>
      </c>
      <c r="B40" s="104">
        <v>138026.03299233</v>
      </c>
      <c r="C40" s="104">
        <v>118053.22339291</v>
      </c>
      <c r="D40" s="73">
        <f t="shared" si="0"/>
        <v>16.918478822848915</v>
      </c>
      <c r="E40" s="51"/>
      <c r="F40" s="104">
        <v>139174.94</v>
      </c>
      <c r="G40" s="104">
        <v>136110.68</v>
      </c>
    </row>
    <row r="41" spans="1:7" s="15" customFormat="1" ht="12" x14ac:dyDescent="0.2">
      <c r="A41" s="51" t="s">
        <v>29</v>
      </c>
      <c r="B41" s="59"/>
      <c r="C41" s="59"/>
      <c r="D41" s="73">
        <f t="shared" si="0"/>
        <v>0</v>
      </c>
      <c r="E41" s="51"/>
      <c r="F41" s="59"/>
      <c r="G41" s="59"/>
    </row>
    <row r="42" spans="1:7" s="15" customFormat="1" ht="12" x14ac:dyDescent="0.2">
      <c r="A42" s="51" t="s">
        <v>78</v>
      </c>
      <c r="B42" s="104">
        <v>627.71537325999998</v>
      </c>
      <c r="C42" s="104">
        <v>638.07172464999996</v>
      </c>
      <c r="D42" s="73">
        <f t="shared" si="0"/>
        <v>-1.6230701016693327</v>
      </c>
      <c r="E42" s="51"/>
      <c r="F42" s="104">
        <v>627.72</v>
      </c>
      <c r="G42" s="104">
        <v>606.16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22725.302902447998</v>
      </c>
      <c r="D48" s="59"/>
      <c r="E48" s="105">
        <v>18521.992715382199</v>
      </c>
      <c r="F48" s="59"/>
      <c r="G48" s="73">
        <f>IFERROR(((C48/E48)-1)*100,IF(C48+E48&lt;&gt;0,100,0))</f>
        <v>22.693617537032186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3695</v>
      </c>
      <c r="D54" s="62"/>
      <c r="E54" s="106">
        <v>761966</v>
      </c>
      <c r="F54" s="106">
        <v>98696372.125</v>
      </c>
      <c r="G54" s="106">
        <v>11230531.60455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5744</v>
      </c>
      <c r="C68" s="53">
        <v>6479</v>
      </c>
      <c r="D68" s="73">
        <f>IFERROR(((B68/C68)-1)*100,IF(B68+C68&lt;&gt;0,100,0))</f>
        <v>-11.344343262849211</v>
      </c>
      <c r="E68" s="53">
        <v>220919</v>
      </c>
      <c r="F68" s="53">
        <v>227417</v>
      </c>
      <c r="G68" s="73">
        <f>IFERROR(((E68/F68)-1)*100,IF(E68+F68&lt;&gt;0,100,0))</f>
        <v>-2.857306182035646</v>
      </c>
    </row>
    <row r="69" spans="1:7" s="15" customFormat="1" ht="12" x14ac:dyDescent="0.2">
      <c r="A69" s="66" t="s">
        <v>54</v>
      </c>
      <c r="B69" s="54">
        <v>297281596.12400001</v>
      </c>
      <c r="C69" s="53">
        <v>258658511.38800001</v>
      </c>
      <c r="D69" s="73">
        <f>IFERROR(((B69/C69)-1)*100,IF(B69+C69&lt;&gt;0,100,0))</f>
        <v>14.932075704272329</v>
      </c>
      <c r="E69" s="53">
        <v>10041979572.836</v>
      </c>
      <c r="F69" s="53">
        <v>9057278217.6200008</v>
      </c>
      <c r="G69" s="73">
        <f>IFERROR(((E69/F69)-1)*100,IF(E69+F69&lt;&gt;0,100,0))</f>
        <v>10.87193449904591</v>
      </c>
    </row>
    <row r="70" spans="1:7" s="15" customFormat="1" ht="12" x14ac:dyDescent="0.2">
      <c r="A70" s="66" t="s">
        <v>55</v>
      </c>
      <c r="B70" s="54">
        <v>292102937.39850998</v>
      </c>
      <c r="C70" s="53">
        <v>241728659.26409</v>
      </c>
      <c r="D70" s="73">
        <f>IFERROR(((B70/C70)-1)*100,IF(B70+C70&lt;&gt;0,100,0))</f>
        <v>20.839183193162782</v>
      </c>
      <c r="E70" s="53">
        <v>9413292582.7842407</v>
      </c>
      <c r="F70" s="53">
        <v>8151162115.8744802</v>
      </c>
      <c r="G70" s="73">
        <f>IFERROR(((E70/F70)-1)*100,IF(E70+F70&lt;&gt;0,100,0))</f>
        <v>15.484055512179641</v>
      </c>
    </row>
    <row r="71" spans="1:7" s="15" customFormat="1" ht="12" x14ac:dyDescent="0.2">
      <c r="A71" s="66" t="s">
        <v>93</v>
      </c>
      <c r="B71" s="73">
        <f>IFERROR(B69/B68/1000,)</f>
        <v>51.755152528551534</v>
      </c>
      <c r="C71" s="73">
        <f>IFERROR(C69/C68/1000,)</f>
        <v>39.922597837320573</v>
      </c>
      <c r="D71" s="73">
        <f>IFERROR(((B71/C71)-1)*100,IF(B71+C71&lt;&gt;0,100,0))</f>
        <v>29.638739291082938</v>
      </c>
      <c r="E71" s="73">
        <f>IFERROR(E69/E68/1000,)</f>
        <v>45.455481750487735</v>
      </c>
      <c r="F71" s="73">
        <f>IFERROR(F69/F68/1000,)</f>
        <v>39.826742141616506</v>
      </c>
      <c r="G71" s="73">
        <f>IFERROR(((E71/F71)-1)*100,IF(E71+F71&lt;&gt;0,100,0))</f>
        <v>14.133065639304544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3258</v>
      </c>
      <c r="C74" s="53">
        <v>2594</v>
      </c>
      <c r="D74" s="73">
        <f>IFERROR(((B74/C74)-1)*100,IF(B74+C74&lt;&gt;0,100,0))</f>
        <v>25.59753276792598</v>
      </c>
      <c r="E74" s="53">
        <v>97825</v>
      </c>
      <c r="F74" s="53">
        <v>97495</v>
      </c>
      <c r="G74" s="73">
        <f>IFERROR(((E74/F74)-1)*100,IF(E74+F74&lt;&gt;0,100,0))</f>
        <v>0.33847889635365558</v>
      </c>
    </row>
    <row r="75" spans="1:7" s="15" customFormat="1" ht="12" x14ac:dyDescent="0.2">
      <c r="A75" s="66" t="s">
        <v>54</v>
      </c>
      <c r="B75" s="54">
        <v>815466286.98199999</v>
      </c>
      <c r="C75" s="53">
        <v>879512737.65600002</v>
      </c>
      <c r="D75" s="73">
        <f>IFERROR(((B75/C75)-1)*100,IF(B75+C75&lt;&gt;0,100,0))</f>
        <v>-7.2820378752775028</v>
      </c>
      <c r="E75" s="53">
        <v>27316447051.958</v>
      </c>
      <c r="F75" s="53">
        <v>25149281297.944</v>
      </c>
      <c r="G75" s="73">
        <f>IFERROR(((E75/F75)-1)*100,IF(E75+F75&lt;&gt;0,100,0))</f>
        <v>8.6172074992503678</v>
      </c>
    </row>
    <row r="76" spans="1:7" s="15" customFormat="1" ht="12" x14ac:dyDescent="0.2">
      <c r="A76" s="66" t="s">
        <v>55</v>
      </c>
      <c r="B76" s="54">
        <v>796508115.94842005</v>
      </c>
      <c r="C76" s="53">
        <v>839208222.56538999</v>
      </c>
      <c r="D76" s="73">
        <f>IFERROR(((B76/C76)-1)*100,IF(B76+C76&lt;&gt;0,100,0))</f>
        <v>-5.0881420687751699</v>
      </c>
      <c r="E76" s="53">
        <v>25770199357.1716</v>
      </c>
      <c r="F76" s="53">
        <v>22627026474.588299</v>
      </c>
      <c r="G76" s="73">
        <f>IFERROR(((E76/F76)-1)*100,IF(E76+F76&lt;&gt;0,100,0))</f>
        <v>13.891232620040906</v>
      </c>
    </row>
    <row r="77" spans="1:7" s="15" customFormat="1" ht="12" x14ac:dyDescent="0.2">
      <c r="A77" s="66" t="s">
        <v>93</v>
      </c>
      <c r="B77" s="73">
        <f>IFERROR(B75/B74/1000,)</f>
        <v>250.29658900613873</v>
      </c>
      <c r="C77" s="73">
        <f>IFERROR(C75/C74/1000,)</f>
        <v>339.05656810177334</v>
      </c>
      <c r="D77" s="73">
        <f>IFERROR(((B77/C77)-1)*100,IF(B77+C77&lt;&gt;0,100,0))</f>
        <v>-26.178516343913405</v>
      </c>
      <c r="E77" s="73">
        <f>IFERROR(E75/E74/1000,)</f>
        <v>279.23789472995657</v>
      </c>
      <c r="F77" s="73">
        <f>IFERROR(F75/F74/1000,)</f>
        <v>257.95457508532746</v>
      </c>
      <c r="G77" s="73">
        <f>IFERROR(((E77/F77)-1)*100,IF(E77+F77&lt;&gt;0,100,0))</f>
        <v>8.2508013814404748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235</v>
      </c>
      <c r="C80" s="53">
        <v>217</v>
      </c>
      <c r="D80" s="73">
        <f>IFERROR(((B80/C80)-1)*100,IF(B80+C80&lt;&gt;0,100,0))</f>
        <v>8.2949308755760462</v>
      </c>
      <c r="E80" s="53">
        <v>11798</v>
      </c>
      <c r="F80" s="53">
        <v>7944</v>
      </c>
      <c r="G80" s="73">
        <f>IFERROR(((E80/F80)-1)*100,IF(E80+F80&lt;&gt;0,100,0))</f>
        <v>48.51460221550856</v>
      </c>
    </row>
    <row r="81" spans="1:7" s="15" customFormat="1" ht="12" x14ac:dyDescent="0.2">
      <c r="A81" s="66" t="s">
        <v>54</v>
      </c>
      <c r="B81" s="54">
        <v>23880568.607000001</v>
      </c>
      <c r="C81" s="53">
        <v>12336330.449999999</v>
      </c>
      <c r="D81" s="73">
        <f>IFERROR(((B81/C81)-1)*100,IF(B81+C81&lt;&gt;0,100,0))</f>
        <v>93.579190374233235</v>
      </c>
      <c r="E81" s="53">
        <v>751061075.23399997</v>
      </c>
      <c r="F81" s="53">
        <v>849515870.78900003</v>
      </c>
      <c r="G81" s="73">
        <f>IFERROR(((E81/F81)-1)*100,IF(E81+F81&lt;&gt;0,100,0))</f>
        <v>-11.58951809382428</v>
      </c>
    </row>
    <row r="82" spans="1:7" s="15" customFormat="1" ht="12" x14ac:dyDescent="0.2">
      <c r="A82" s="66" t="s">
        <v>55</v>
      </c>
      <c r="B82" s="54">
        <v>1902116.5737701401</v>
      </c>
      <c r="C82" s="53">
        <v>28773.2783198242</v>
      </c>
      <c r="D82" s="73">
        <f>IFERROR(((B82/C82)-1)*100,IF(B82+C82&lt;&gt;0,100,0))</f>
        <v>6510.7050876424491</v>
      </c>
      <c r="E82" s="53">
        <v>161583845.79542199</v>
      </c>
      <c r="F82" s="53">
        <v>183213009.40756601</v>
      </c>
      <c r="G82" s="73">
        <f>IFERROR(((E82/F82)-1)*100,IF(E82+F82&lt;&gt;0,100,0))</f>
        <v>-11.80547368447451</v>
      </c>
    </row>
    <row r="83" spans="1:7" x14ac:dyDescent="0.2">
      <c r="A83" s="66" t="s">
        <v>93</v>
      </c>
      <c r="B83" s="73">
        <f>IFERROR(B81/B80/1000,)</f>
        <v>101.61944088085106</v>
      </c>
      <c r="C83" s="73">
        <f>IFERROR(C81/C80/1000,)</f>
        <v>56.84944907834101</v>
      </c>
      <c r="D83" s="73">
        <f>IFERROR(((B83/C83)-1)*100,IF(B83+C83&lt;&gt;0,100,0))</f>
        <v>78.751848132802579</v>
      </c>
      <c r="E83" s="73">
        <f>IFERROR(E81/E80/1000,)</f>
        <v>63.660033500084758</v>
      </c>
      <c r="F83" s="73">
        <f>IFERROR(F81/F80/1000,)</f>
        <v>106.93805020002519</v>
      </c>
      <c r="G83" s="73">
        <f>IFERROR(((E83/F83)-1)*100,IF(E83+F83&lt;&gt;0,100,0))</f>
        <v>-40.47017560072387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9237</v>
      </c>
      <c r="C86" s="51">
        <f>C68+C74+C80</f>
        <v>9290</v>
      </c>
      <c r="D86" s="73">
        <f>IFERROR(((B86/C86)-1)*100,IF(B86+C86&lt;&gt;0,100,0))</f>
        <v>-0.57050592034445513</v>
      </c>
      <c r="E86" s="51">
        <f>E68+E74+E80</f>
        <v>330542</v>
      </c>
      <c r="F86" s="51">
        <f>F68+F74+F80</f>
        <v>332856</v>
      </c>
      <c r="G86" s="73">
        <f>IFERROR(((E86/F86)-1)*100,IF(E86+F86&lt;&gt;0,100,0))</f>
        <v>-0.69519551998461493</v>
      </c>
    </row>
    <row r="87" spans="1:7" s="15" customFormat="1" ht="12" x14ac:dyDescent="0.2">
      <c r="A87" s="66" t="s">
        <v>54</v>
      </c>
      <c r="B87" s="51">
        <f t="shared" ref="B87:C87" si="1">B69+B75+B81</f>
        <v>1136628451.7130001</v>
      </c>
      <c r="C87" s="51">
        <f t="shared" si="1"/>
        <v>1150507579.4940002</v>
      </c>
      <c r="D87" s="73">
        <f>IFERROR(((B87/C87)-1)*100,IF(B87+C87&lt;&gt;0,100,0))</f>
        <v>-1.206348226502274</v>
      </c>
      <c r="E87" s="51">
        <f t="shared" ref="E87:F87" si="2">E69+E75+E81</f>
        <v>38109487700.028</v>
      </c>
      <c r="F87" s="51">
        <f t="shared" si="2"/>
        <v>35056075386.353004</v>
      </c>
      <c r="G87" s="73">
        <f>IFERROR(((E87/F87)-1)*100,IF(E87+F87&lt;&gt;0,100,0))</f>
        <v>8.7100802928546273</v>
      </c>
    </row>
    <row r="88" spans="1:7" s="15" customFormat="1" ht="12" x14ac:dyDescent="0.2">
      <c r="A88" s="66" t="s">
        <v>55</v>
      </c>
      <c r="B88" s="51">
        <f t="shared" ref="B88:C88" si="3">B70+B76+B82</f>
        <v>1090513169.9207001</v>
      </c>
      <c r="C88" s="51">
        <f t="shared" si="3"/>
        <v>1080965655.1077998</v>
      </c>
      <c r="D88" s="73">
        <f>IFERROR(((B88/C88)-1)*100,IF(B88+C88&lt;&gt;0,100,0))</f>
        <v>0.88323942280554846</v>
      </c>
      <c r="E88" s="51">
        <f t="shared" ref="E88:F88" si="4">E70+E76+E82</f>
        <v>35345075785.751266</v>
      </c>
      <c r="F88" s="51">
        <f t="shared" si="4"/>
        <v>30961401599.870346</v>
      </c>
      <c r="G88" s="73">
        <f>IFERROR(((E88/F88)-1)*100,IF(E88+F88&lt;&gt;0,100,0))</f>
        <v>14.158513372661009</v>
      </c>
    </row>
    <row r="89" spans="1:7" x14ac:dyDescent="0.2">
      <c r="A89" s="66" t="s">
        <v>94</v>
      </c>
      <c r="B89" s="73">
        <f>IFERROR((B75/B87)*100,IF(B75+B87&lt;&gt;0,100,0))</f>
        <v>71.744314138276224</v>
      </c>
      <c r="C89" s="73">
        <f>IFERROR((C75/C87)*100,IF(C75+C87&lt;&gt;0,100,0))</f>
        <v>76.445627419752824</v>
      </c>
      <c r="D89" s="73">
        <f>IFERROR(((B89/C89)-1)*100,IF(B89+C89&lt;&gt;0,100,0))</f>
        <v>-6.1498786002007861</v>
      </c>
      <c r="E89" s="73">
        <f>IFERROR((E75/E87)*100,IF(E75+E87&lt;&gt;0,100,0))</f>
        <v>71.678861880732995</v>
      </c>
      <c r="F89" s="73">
        <f>IFERROR((F75/F87)*100,IF(F75+F87&lt;&gt;0,100,0))</f>
        <v>71.740150660830608</v>
      </c>
      <c r="G89" s="73">
        <f>IFERROR(((E89/F89)-1)*100,IF(E89+F89&lt;&gt;0,100,0))</f>
        <v>-8.5431630032906103E-2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114132539.752</v>
      </c>
      <c r="C97" s="107">
        <v>71262905.644999996</v>
      </c>
      <c r="D97" s="52">
        <f>B97-C97</f>
        <v>42869634.107000008</v>
      </c>
      <c r="E97" s="107">
        <v>3941288042.2800002</v>
      </c>
      <c r="F97" s="107">
        <v>3712194172.638</v>
      </c>
      <c r="G97" s="68">
        <f>E97-F97</f>
        <v>229093869.6420002</v>
      </c>
    </row>
    <row r="98" spans="1:7" s="15" customFormat="1" ht="13.5" x14ac:dyDescent="0.2">
      <c r="A98" s="66" t="s">
        <v>88</v>
      </c>
      <c r="B98" s="53">
        <v>133723036.861</v>
      </c>
      <c r="C98" s="107">
        <v>64672280.300999999</v>
      </c>
      <c r="D98" s="52">
        <f>B98-C98</f>
        <v>69050756.560000002</v>
      </c>
      <c r="E98" s="107">
        <v>3820280940.8179998</v>
      </c>
      <c r="F98" s="107">
        <v>3641586425.579</v>
      </c>
      <c r="G98" s="68">
        <f>E98-F98</f>
        <v>178694515.23899984</v>
      </c>
    </row>
    <row r="99" spans="1:7" s="15" customFormat="1" ht="12" x14ac:dyDescent="0.2">
      <c r="A99" s="69" t="s">
        <v>16</v>
      </c>
      <c r="B99" s="52">
        <f>B97-B98</f>
        <v>-19590497.108999997</v>
      </c>
      <c r="C99" s="52">
        <f>C97-C98</f>
        <v>6590625.3439999968</v>
      </c>
      <c r="D99" s="70"/>
      <c r="E99" s="52">
        <f>E97-E98</f>
        <v>121007101.46200037</v>
      </c>
      <c r="F99" s="70">
        <f>F97-F98</f>
        <v>70607747.059000015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1250.5260882944899</v>
      </c>
      <c r="C111" s="108">
        <v>1090.9402603774599</v>
      </c>
      <c r="D111" s="73">
        <f>IFERROR(((B111/C111)-1)*100,IF(B111+C111&lt;&gt;0,100,0))</f>
        <v>14.628282932909098</v>
      </c>
      <c r="E111" s="72"/>
      <c r="F111" s="109">
        <v>1251.6941975412699</v>
      </c>
      <c r="G111" s="109">
        <v>1246.3161245419201</v>
      </c>
    </row>
    <row r="112" spans="1:7" s="15" customFormat="1" ht="12" x14ac:dyDescent="0.2">
      <c r="A112" s="66" t="s">
        <v>50</v>
      </c>
      <c r="B112" s="109">
        <v>1229.0602499839599</v>
      </c>
      <c r="C112" s="108">
        <v>1073.7121050594999</v>
      </c>
      <c r="D112" s="73">
        <f>IFERROR(((B112/C112)-1)*100,IF(B112+C112&lt;&gt;0,100,0))</f>
        <v>14.46832388239223</v>
      </c>
      <c r="E112" s="72"/>
      <c r="F112" s="109">
        <v>1230.2632642096701</v>
      </c>
      <c r="G112" s="109">
        <v>1225.0897458561701</v>
      </c>
    </row>
    <row r="113" spans="1:7" s="15" customFormat="1" ht="12" x14ac:dyDescent="0.2">
      <c r="A113" s="66" t="s">
        <v>51</v>
      </c>
      <c r="B113" s="109">
        <v>1379.1958529865699</v>
      </c>
      <c r="C113" s="108">
        <v>1190.9828591662899</v>
      </c>
      <c r="D113" s="73">
        <f>IFERROR(((B113/C113)-1)*100,IF(B113+C113&lt;&gt;0,100,0))</f>
        <v>15.803165626752392</v>
      </c>
      <c r="E113" s="72"/>
      <c r="F113" s="109">
        <v>1379.94573022337</v>
      </c>
      <c r="G113" s="109">
        <v>1372.91466743807</v>
      </c>
    </row>
    <row r="114" spans="1:7" s="25" customFormat="1" ht="12" x14ac:dyDescent="0.2">
      <c r="A114" s="69" t="s">
        <v>52</v>
      </c>
      <c r="B114" s="73"/>
      <c r="C114" s="72"/>
      <c r="D114" s="74"/>
      <c r="E114" s="72"/>
      <c r="F114" s="58"/>
      <c r="G114" s="58"/>
    </row>
    <row r="115" spans="1:7" s="15" customFormat="1" ht="12" x14ac:dyDescent="0.2">
      <c r="A115" s="66" t="s">
        <v>56</v>
      </c>
      <c r="B115" s="109">
        <v>833.70014143207095</v>
      </c>
      <c r="C115" s="108">
        <v>764.592279374707</v>
      </c>
      <c r="D115" s="73">
        <f>IFERROR(((B115/C115)-1)*100,IF(B115+C115&lt;&gt;0,100,0))</f>
        <v>9.0385247041575134</v>
      </c>
      <c r="E115" s="72"/>
      <c r="F115" s="109">
        <v>834.14418379691904</v>
      </c>
      <c r="G115" s="109">
        <v>833.39531200864201</v>
      </c>
    </row>
    <row r="116" spans="1:7" s="15" customFormat="1" ht="12" x14ac:dyDescent="0.2">
      <c r="A116" s="66" t="s">
        <v>57</v>
      </c>
      <c r="B116" s="109">
        <v>1197.9932493962001</v>
      </c>
      <c r="C116" s="108">
        <v>1047.87531711969</v>
      </c>
      <c r="D116" s="73">
        <f>IFERROR(((B116/C116)-1)*100,IF(B116+C116&lt;&gt;0,100,0))</f>
        <v>14.32593456720992</v>
      </c>
      <c r="E116" s="72"/>
      <c r="F116" s="109">
        <v>1200.9456182854201</v>
      </c>
      <c r="G116" s="109">
        <v>1197.12624889312</v>
      </c>
    </row>
    <row r="117" spans="1:7" s="15" customFormat="1" ht="12" x14ac:dyDescent="0.2">
      <c r="A117" s="66" t="s">
        <v>59</v>
      </c>
      <c r="B117" s="109">
        <v>1483.6751064524799</v>
      </c>
      <c r="C117" s="108">
        <v>1261.85593435287</v>
      </c>
      <c r="D117" s="73">
        <f>IFERROR(((B117/C117)-1)*100,IF(B117+C117&lt;&gt;0,100,0))</f>
        <v>17.578803258025456</v>
      </c>
      <c r="E117" s="72"/>
      <c r="F117" s="109">
        <v>1484.60399905841</v>
      </c>
      <c r="G117" s="109">
        <v>1476.72533366731</v>
      </c>
    </row>
    <row r="118" spans="1:7" s="15" customFormat="1" ht="12" x14ac:dyDescent="0.2">
      <c r="A118" s="66" t="s">
        <v>58</v>
      </c>
      <c r="B118" s="109">
        <v>1376.9101193219999</v>
      </c>
      <c r="C118" s="108">
        <v>1195.25447577562</v>
      </c>
      <c r="D118" s="73">
        <f>IFERROR(((B118/C118)-1)*100,IF(B118+C118&lt;&gt;0,100,0))</f>
        <v>15.198072647124006</v>
      </c>
      <c r="E118" s="72"/>
      <c r="F118" s="109">
        <v>1377.0622041983299</v>
      </c>
      <c r="G118" s="109">
        <v>1369.44853876056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180</v>
      </c>
      <c r="C127" s="53">
        <v>319</v>
      </c>
      <c r="D127" s="73">
        <f>IFERROR(((B127/C127)-1)*100,IF(B127+C127&lt;&gt;0,100,0))</f>
        <v>-43.573667711598752</v>
      </c>
      <c r="E127" s="53">
        <v>9542</v>
      </c>
      <c r="F127" s="53">
        <v>11517</v>
      </c>
      <c r="G127" s="73">
        <f>IFERROR(((E127/F127)-1)*100,IF(E127+F127&lt;&gt;0,100,0))</f>
        <v>-17.148562993835203</v>
      </c>
    </row>
    <row r="128" spans="1:7" s="15" customFormat="1" ht="12" x14ac:dyDescent="0.2">
      <c r="A128" s="66" t="s">
        <v>74</v>
      </c>
      <c r="B128" s="54">
        <v>3</v>
      </c>
      <c r="C128" s="53">
        <v>0</v>
      </c>
      <c r="D128" s="73">
        <f>IFERROR(((B128/C128)-1)*100,IF(B128+C128&lt;&gt;0,100,0))</f>
        <v>100</v>
      </c>
      <c r="E128" s="53">
        <v>288</v>
      </c>
      <c r="F128" s="53">
        <v>269</v>
      </c>
      <c r="G128" s="73">
        <f>IFERROR(((E128/F128)-1)*100,IF(E128+F128&lt;&gt;0,100,0))</f>
        <v>7.0631970260222943</v>
      </c>
    </row>
    <row r="129" spans="1:7" s="25" customFormat="1" ht="12" x14ac:dyDescent="0.2">
      <c r="A129" s="69" t="s">
        <v>34</v>
      </c>
      <c r="B129" s="70">
        <f>SUM(B126:B128)</f>
        <v>183</v>
      </c>
      <c r="C129" s="70">
        <f>SUM(C126:C128)</f>
        <v>319</v>
      </c>
      <c r="D129" s="73">
        <f>IFERROR(((B129/C129)-1)*100,IF(B129+C129&lt;&gt;0,100,0))</f>
        <v>-42.63322884012539</v>
      </c>
      <c r="E129" s="70">
        <f>SUM(E126:E128)</f>
        <v>9830</v>
      </c>
      <c r="F129" s="70">
        <f>SUM(F126:F128)</f>
        <v>11786</v>
      </c>
      <c r="G129" s="73">
        <f>IFERROR(((E129/F129)-1)*100,IF(E129+F129&lt;&gt;0,100,0))</f>
        <v>-16.595961310028851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41</v>
      </c>
      <c r="C132" s="53">
        <v>0</v>
      </c>
      <c r="D132" s="73">
        <f>IFERROR(((B132/C132)-1)*100,IF(B132+C132&lt;&gt;0,100,0))</f>
        <v>100</v>
      </c>
      <c r="E132" s="53">
        <v>896</v>
      </c>
      <c r="F132" s="53">
        <v>906</v>
      </c>
      <c r="G132" s="73">
        <f>IFERROR(((E132/F132)-1)*100,IF(E132+F132&lt;&gt;0,100,0))</f>
        <v>-1.103752759381893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41</v>
      </c>
      <c r="C134" s="70">
        <f>SUM(C132:C133)</f>
        <v>0</v>
      </c>
      <c r="D134" s="73">
        <f>IFERROR(((B134/C134)-1)*100,IF(B134+C134&lt;&gt;0,100,0))</f>
        <v>100</v>
      </c>
      <c r="E134" s="70">
        <f>SUM(E132:E133)</f>
        <v>896</v>
      </c>
      <c r="F134" s="70">
        <f>SUM(F132:F133)</f>
        <v>906</v>
      </c>
      <c r="G134" s="73">
        <f>IFERROR(((E134/F134)-1)*100,IF(E134+F134&lt;&gt;0,100,0))</f>
        <v>-1.103752759381893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71186</v>
      </c>
      <c r="C138" s="53">
        <v>90689</v>
      </c>
      <c r="D138" s="73">
        <f>IFERROR(((B138/C138)-1)*100,IF(B138+C138&lt;&gt;0,100,0))</f>
        <v>-21.50536448742405</v>
      </c>
      <c r="E138" s="53">
        <v>11597444</v>
      </c>
      <c r="F138" s="53">
        <v>11142024</v>
      </c>
      <c r="G138" s="73">
        <f>IFERROR(((E138/F138)-1)*100,IF(E138+F138&lt;&gt;0,100,0))</f>
        <v>4.087408176467755</v>
      </c>
    </row>
    <row r="139" spans="1:7" s="15" customFormat="1" ht="12" x14ac:dyDescent="0.2">
      <c r="A139" s="66" t="s">
        <v>74</v>
      </c>
      <c r="B139" s="54">
        <v>16</v>
      </c>
      <c r="C139" s="53">
        <v>0</v>
      </c>
      <c r="D139" s="73">
        <f>IFERROR(((B139/C139)-1)*100,IF(B139+C139&lt;&gt;0,100,0))</f>
        <v>100</v>
      </c>
      <c r="E139" s="53">
        <v>10857</v>
      </c>
      <c r="F139" s="53">
        <v>9820</v>
      </c>
      <c r="G139" s="73">
        <f>IFERROR(((E139/F139)-1)*100,IF(E139+F139&lt;&gt;0,100,0))</f>
        <v>10.560081466395111</v>
      </c>
    </row>
    <row r="140" spans="1:7" s="15" customFormat="1" ht="12" x14ac:dyDescent="0.2">
      <c r="A140" s="69" t="s">
        <v>34</v>
      </c>
      <c r="B140" s="70">
        <f>SUM(B137:B139)</f>
        <v>71202</v>
      </c>
      <c r="C140" s="70">
        <f>SUM(C137:C139)</f>
        <v>90689</v>
      </c>
      <c r="D140" s="73">
        <f>IFERROR(((B140/C140)-1)*100,IF(B140+C140&lt;&gt;0,100,0))</f>
        <v>-21.487721774415856</v>
      </c>
      <c r="E140" s="70">
        <f>SUM(E137:E139)</f>
        <v>11608301</v>
      </c>
      <c r="F140" s="70">
        <f>SUM(F137:F139)</f>
        <v>11151844</v>
      </c>
      <c r="G140" s="73">
        <f>IFERROR(((E140/F140)-1)*100,IF(E140+F140&lt;&gt;0,100,0))</f>
        <v>4.093107830418008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49493</v>
      </c>
      <c r="C143" s="53">
        <v>0</v>
      </c>
      <c r="D143" s="73">
        <f>IFERROR(((B143/C143)-1)*100,)</f>
        <v>0</v>
      </c>
      <c r="E143" s="53">
        <v>463227</v>
      </c>
      <c r="F143" s="53">
        <v>667492</v>
      </c>
      <c r="G143" s="73">
        <f>IFERROR(((E143/F143)-1)*100,)</f>
        <v>-30.601864891264619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49493</v>
      </c>
      <c r="C145" s="70">
        <f>SUM(C143:C144)</f>
        <v>0</v>
      </c>
      <c r="D145" s="73">
        <f>IFERROR(((B145/C145)-1)*100,)</f>
        <v>0</v>
      </c>
      <c r="E145" s="70">
        <f>SUM(E143:E144)</f>
        <v>463227</v>
      </c>
      <c r="F145" s="70">
        <f>SUM(F143:F144)</f>
        <v>667492</v>
      </c>
      <c r="G145" s="73">
        <f>IFERROR(((E145/F145)-1)*100,)</f>
        <v>-30.601864891264619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6994046.8621800002</v>
      </c>
      <c r="C149" s="53">
        <v>9199118.3901300002</v>
      </c>
      <c r="D149" s="73">
        <f>IFERROR(((B149/C149)-1)*100,IF(B149+C149&lt;&gt;0,100,0))</f>
        <v>-23.970465803721851</v>
      </c>
      <c r="E149" s="53">
        <v>1071580967.14869</v>
      </c>
      <c r="F149" s="53">
        <v>965635284.66506004</v>
      </c>
      <c r="G149" s="73">
        <f>IFERROR(((E149/F149)-1)*100,IF(E149+F149&lt;&gt;0,100,0))</f>
        <v>10.971604307145654</v>
      </c>
    </row>
    <row r="150" spans="1:7" x14ac:dyDescent="0.2">
      <c r="A150" s="66" t="s">
        <v>74</v>
      </c>
      <c r="B150" s="54">
        <v>202887.76</v>
      </c>
      <c r="C150" s="53">
        <v>0</v>
      </c>
      <c r="D150" s="73">
        <f>IFERROR(((B150/C150)-1)*100,IF(B150+C150&lt;&gt;0,100,0))</f>
        <v>100</v>
      </c>
      <c r="E150" s="53">
        <v>82180891.189999998</v>
      </c>
      <c r="F150" s="53">
        <v>71430614.560000002</v>
      </c>
      <c r="G150" s="73">
        <f>IFERROR(((E150/F150)-1)*100,IF(E150+F150&lt;&gt;0,100,0))</f>
        <v>15.049956795443808</v>
      </c>
    </row>
    <row r="151" spans="1:7" s="15" customFormat="1" ht="12" x14ac:dyDescent="0.2">
      <c r="A151" s="69" t="s">
        <v>34</v>
      </c>
      <c r="B151" s="70">
        <f>SUM(B148:B150)</f>
        <v>7196934.6221799999</v>
      </c>
      <c r="C151" s="70">
        <f>SUM(C148:C150)</f>
        <v>9199118.3901300002</v>
      </c>
      <c r="D151" s="73">
        <f>IFERROR(((B151/C151)-1)*100,IF(B151+C151&lt;&gt;0,100,0))</f>
        <v>-21.764952716536413</v>
      </c>
      <c r="E151" s="70">
        <f>SUM(E148:E150)</f>
        <v>1153761858.33869</v>
      </c>
      <c r="F151" s="70">
        <f>SUM(F148:F150)</f>
        <v>1037065899.22506</v>
      </c>
      <c r="G151" s="73">
        <f>IFERROR(((E151/F151)-1)*100,IF(E151+F151&lt;&gt;0,100,0))</f>
        <v>11.252511455716574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94573.346000000005</v>
      </c>
      <c r="C154" s="53">
        <v>0</v>
      </c>
      <c r="D154" s="73">
        <f>IFERROR(((B154/C154)-1)*100,IF(B154+C154&lt;&gt;0,100,0))</f>
        <v>100</v>
      </c>
      <c r="E154" s="53">
        <v>658228.76321999996</v>
      </c>
      <c r="F154" s="53">
        <v>810373.61</v>
      </c>
      <c r="G154" s="73">
        <f>IFERROR(((E154/F154)-1)*100,IF(E154+F154&lt;&gt;0,100,0))</f>
        <v>-18.774654665765834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94573.346000000005</v>
      </c>
      <c r="C156" s="70">
        <f>SUM(C154:C155)</f>
        <v>0</v>
      </c>
      <c r="D156" s="73">
        <f>IFERROR(((B156/C156)-1)*100,IF(B156+C156&lt;&gt;0,100,0))</f>
        <v>100</v>
      </c>
      <c r="E156" s="70">
        <f>SUM(E154:E155)</f>
        <v>658228.76321999996</v>
      </c>
      <c r="F156" s="70">
        <f>SUM(F154:F155)</f>
        <v>810373.61</v>
      </c>
      <c r="G156" s="73">
        <f>IFERROR(((E156/F156)-1)*100,IF(E156+F156&lt;&gt;0,100,0))</f>
        <v>-18.774654665765834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1459885</v>
      </c>
      <c r="C160" s="53">
        <v>1442902</v>
      </c>
      <c r="D160" s="73">
        <f>IFERROR(((B160/C160)-1)*100,IF(B160+C160&lt;&gt;0,100,0))</f>
        <v>1.1770030119855779</v>
      </c>
      <c r="E160" s="65"/>
      <c r="F160" s="65"/>
      <c r="G160" s="52"/>
    </row>
    <row r="161" spans="1:7" s="15" customFormat="1" ht="12" x14ac:dyDescent="0.2">
      <c r="A161" s="66" t="s">
        <v>74</v>
      </c>
      <c r="B161" s="54">
        <v>1494</v>
      </c>
      <c r="C161" s="53">
        <v>1593</v>
      </c>
      <c r="D161" s="73">
        <f>IFERROR(((B161/C161)-1)*100,IF(B161+C161&lt;&gt;0,100,0))</f>
        <v>-6.2146892655367214</v>
      </c>
      <c r="E161" s="65"/>
      <c r="F161" s="65"/>
      <c r="G161" s="52"/>
    </row>
    <row r="162" spans="1:7" s="25" customFormat="1" ht="12" x14ac:dyDescent="0.2">
      <c r="A162" s="69" t="s">
        <v>34</v>
      </c>
      <c r="B162" s="70">
        <f>SUM(B159:B161)</f>
        <v>1461379</v>
      </c>
      <c r="C162" s="70">
        <f>SUM(C159:C161)</f>
        <v>1444495</v>
      </c>
      <c r="D162" s="73">
        <f>IFERROR(((B162/C162)-1)*100,IF(B162+C162&lt;&gt;0,100,0))</f>
        <v>1.1688513978933779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183570</v>
      </c>
      <c r="C165" s="53">
        <v>168006</v>
      </c>
      <c r="D165" s="73">
        <f>IFERROR(((B165/C165)-1)*100,IF(B165+C165&lt;&gt;0,100,0))</f>
        <v>9.2639548587550422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183570</v>
      </c>
      <c r="C167" s="70">
        <f>SUM(C165:C166)</f>
        <v>168006</v>
      </c>
      <c r="D167" s="73">
        <f>IFERROR(((B167/C167)-1)*100,IF(B167+C167&lt;&gt;0,100,0))</f>
        <v>9.2639548587550422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21928</v>
      </c>
      <c r="C175" s="88">
        <v>22672</v>
      </c>
      <c r="D175" s="73">
        <f>IFERROR(((B175/C175)-1)*100,IF(B175+C175&lt;&gt;0,100,0))</f>
        <v>-3.2815808045165817</v>
      </c>
      <c r="E175" s="88">
        <v>1038364</v>
      </c>
      <c r="F175" s="88">
        <v>1115982</v>
      </c>
      <c r="G175" s="73">
        <f>IFERROR(((E175/F175)-1)*100,IF(E175+F175&lt;&gt;0,100,0))</f>
        <v>-6.9551301006647082</v>
      </c>
    </row>
    <row r="176" spans="1:7" x14ac:dyDescent="0.2">
      <c r="A176" s="66" t="s">
        <v>32</v>
      </c>
      <c r="B176" s="87">
        <v>124346</v>
      </c>
      <c r="C176" s="88">
        <v>123792</v>
      </c>
      <c r="D176" s="73">
        <f t="shared" ref="D176:D178" si="5">IFERROR(((B176/C176)-1)*100,IF(B176+C176&lt;&gt;0,100,0))</f>
        <v>0.44752488044461636</v>
      </c>
      <c r="E176" s="88">
        <v>4659728</v>
      </c>
      <c r="F176" s="88">
        <v>5147110</v>
      </c>
      <c r="G176" s="73">
        <f>IFERROR(((E176/F176)-1)*100,IF(E176+F176&lt;&gt;0,100,0))</f>
        <v>-9.4690418506696012</v>
      </c>
    </row>
    <row r="177" spans="1:7" x14ac:dyDescent="0.2">
      <c r="A177" s="66" t="s">
        <v>91</v>
      </c>
      <c r="B177" s="87">
        <v>50174450.985019997</v>
      </c>
      <c r="C177" s="88">
        <v>55893563.74701</v>
      </c>
      <c r="D177" s="73">
        <f t="shared" si="5"/>
        <v>-10.232149067961238</v>
      </c>
      <c r="E177" s="88">
        <v>2084509731.33248</v>
      </c>
      <c r="F177" s="88">
        <v>2206601359.61306</v>
      </c>
      <c r="G177" s="73">
        <f>IFERROR(((E177/F177)-1)*100,IF(E177+F177&lt;&gt;0,100,0))</f>
        <v>-5.5330169968711314</v>
      </c>
    </row>
    <row r="178" spans="1:7" x14ac:dyDescent="0.2">
      <c r="A178" s="66" t="s">
        <v>92</v>
      </c>
      <c r="B178" s="87">
        <v>221098</v>
      </c>
      <c r="C178" s="88">
        <v>216106</v>
      </c>
      <c r="D178" s="73">
        <f t="shared" si="5"/>
        <v>2.3099775110362541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852</v>
      </c>
      <c r="C181" s="88">
        <v>502</v>
      </c>
      <c r="D181" s="73">
        <f t="shared" ref="D181:D184" si="6">IFERROR(((B181/C181)-1)*100,IF(B181+C181&lt;&gt;0,100,0))</f>
        <v>69.721115537848604</v>
      </c>
      <c r="E181" s="88">
        <v>33522</v>
      </c>
      <c r="F181" s="88">
        <v>30546</v>
      </c>
      <c r="G181" s="73">
        <f t="shared" ref="G181" si="7">IFERROR(((E181/F181)-1)*100,IF(E181+F181&lt;&gt;0,100,0))</f>
        <v>9.7426831663720357</v>
      </c>
    </row>
    <row r="182" spans="1:7" x14ac:dyDescent="0.2">
      <c r="A182" s="66" t="s">
        <v>32</v>
      </c>
      <c r="B182" s="87">
        <v>12872</v>
      </c>
      <c r="C182" s="88">
        <v>10678</v>
      </c>
      <c r="D182" s="73">
        <f t="shared" si="6"/>
        <v>20.546918898670153</v>
      </c>
      <c r="E182" s="88">
        <v>398832</v>
      </c>
      <c r="F182" s="88">
        <v>355392</v>
      </c>
      <c r="G182" s="73">
        <f t="shared" ref="G182" si="8">IFERROR(((E182/F182)-1)*100,IF(E182+F182&lt;&gt;0,100,0))</f>
        <v>12.223122636412743</v>
      </c>
    </row>
    <row r="183" spans="1:7" x14ac:dyDescent="0.2">
      <c r="A183" s="66" t="s">
        <v>91</v>
      </c>
      <c r="B183" s="87">
        <v>239109.66798</v>
      </c>
      <c r="C183" s="88">
        <v>132199.78596000001</v>
      </c>
      <c r="D183" s="73">
        <f t="shared" si="6"/>
        <v>80.869935789720529</v>
      </c>
      <c r="E183" s="88">
        <v>8189792.5762999998</v>
      </c>
      <c r="F183" s="88">
        <v>7167507.7838399997</v>
      </c>
      <c r="G183" s="73">
        <f t="shared" ref="G183" si="9">IFERROR(((E183/F183)-1)*100,IF(E183+F183&lt;&gt;0,100,0))</f>
        <v>14.262765012475654</v>
      </c>
    </row>
    <row r="184" spans="1:7" x14ac:dyDescent="0.2">
      <c r="A184" s="66" t="s">
        <v>92</v>
      </c>
      <c r="B184" s="87">
        <v>84214</v>
      </c>
      <c r="C184" s="88">
        <v>78568</v>
      </c>
      <c r="D184" s="73">
        <f t="shared" si="6"/>
        <v>7.1861317584767326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2025-09-22T11:03:52Z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