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5FF3DA33-DB3C-46E3-9BD8-F17B6310A759}"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<sst xmlns="http://schemas.openxmlformats.org/spreadsheetml/2006/main" count="265" uniqueCount="100">
  <si>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</si>
  <si>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</si>
  <si>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</si>
  <si>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</si>
  <si>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</si>
  <si>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</si>
  <si>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</si>
  <si>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</si>
  <si>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</si>
  <si>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</si>
  <si>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</si>
  <si>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</si>
  <si>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</si>
  <si>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</si>
  <si>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</si>
  <si>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</si>
  <si>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</si>
  <si>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</si>
  <si>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</si>
  <si>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</si>
  <si>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</si>
  <si>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</si>
  <si>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</si>
  <si>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</si>
  <si>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</si>
  <si>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</si>
  <si>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</si>
  <si>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</si>
  <si>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</si>
  <si>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</si>
  <si>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</si>
  <si>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</si>
  <si>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</si>
  <si>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</si>
  <si>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</si>
  <si>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</si>
  <si>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</si>
  <si>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</si>
  <si>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</si>
  <si>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</si>
  <si>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</si>
  <si>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</si>
  <si>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</si>
  <si>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</si>
  <si>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</si>
  <si>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</si>
  <si>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</si>
  <si>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</si>
  <si>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</si>
  <si>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</si>
  <si>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</si>
  <si>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</si>
  <si>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</si>
  <si>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</si>
  <si>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</si>
  <si>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</si>
  <si>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</si>
  <si>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</si>
  <si>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</si>
  <si>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</si>
  <si>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</si>
  <si>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</si>
  <si>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</si>
  <si>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</si>
  <si>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</si>
  <si>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</si>
  <si>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</si>
  <si>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</si>
  <si>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</si>
  <si>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</si>
  <si>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</si>
  <si>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</si>
  <si>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</si>
  <si>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</si>
  <si>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</si>
  <si>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</si>
  <si>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</si>
  <si>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</si>
  <si>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</si>
  <si>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</si>
  <si>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</si>
  <si>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</si>
  <si>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</si>
  <si>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</si>
  <si>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</si>
  <si>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</si>
  <si>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</si>
  <si>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</si>
  <si>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</si>
  <si>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</si>
  <si>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</si>
  <si>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</si>
  <si>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</si>
  <si>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</si>
  <si>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</si>
  <si>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</si>
  <si>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</si>
  <si>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12 September 2025</t>
  </si>
  <si>
    <t>12.09.2025</t>
  </si>
  <si>
    <t>13.09.2024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</si>
</sst>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2112375</v>
      </c>
      <c r="C11" s="54">
        <v>2243345</v>
      </c>
      <c r="D11" s="73">
        <f>IFERROR(((B11/C11)-1)*100,IF(B11+C11&lt;&gt;0,100,0))</f>
        <v>-5.8381568595111339</v>
      </c>
      <c r="E11" s="54">
        <v>69207435</v>
      </c>
      <c r="F11" s="54">
        <v>64785641</v>
      </c>
      <c r="G11" s="73">
        <f>IFERROR(((E11/F11)-1)*100,IF(E11+F11&lt;&gt;0,100,0))</f>
        <v>6.8252685807338009</v>
      </c>
    </row>
    <row r="12" spans="1:7" s="15" customFormat="1" ht="12" x14ac:dyDescent="0.2">
      <c r="A12" s="51" t="s">
        <v>9</v>
      </c>
      <c r="B12" s="54">
        <v>1606777.9069999999</v>
      </c>
      <c r="C12" s="54">
        <v>1676963.4879999999</v>
      </c>
      <c r="D12" s="73">
        <f>IFERROR(((B12/C12)-1)*100,IF(B12+C12&lt;&gt;0,100,0))</f>
        <v>-4.1852778252021157</v>
      </c>
      <c r="E12" s="54">
        <v>59576606.237000003</v>
      </c>
      <c r="F12" s="54">
        <v>53270020.118000001</v>
      </c>
      <c r="G12" s="73">
        <f>IFERROR(((E12/F12)-1)*100,IF(E12+F12&lt;&gt;0,100,0))</f>
        <v>11.838903204898553</v>
      </c>
    </row>
    <row r="13" spans="1:7" s="15" customFormat="1" ht="12" x14ac:dyDescent="0.2">
      <c r="A13" s="51" t="s">
        <v>10</v>
      </c>
      <c r="B13" s="54">
        <v>166081906.04925299</v>
      </c>
      <c r="C13" s="54">
        <v>115398740.46140601</v>
      </c>
      <c r="D13" s="73">
        <f>IFERROR(((B13/C13)-1)*100,IF(B13+C13&lt;&gt;0,100,0))</f>
        <v>43.920033602790909</v>
      </c>
      <c r="E13" s="54">
        <v>4899147275.8724604</v>
      </c>
      <c r="F13" s="54">
        <v>3686106823.52665</v>
      </c>
      <c r="G13" s="73">
        <f>IFERROR(((E13/F13)-1)*100,IF(E13+F13&lt;&gt;0,100,0))</f>
        <v>32.908445425497604</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430</v>
      </c>
      <c r="C16" s="54">
        <v>446</v>
      </c>
      <c r="D16" s="73">
        <f>IFERROR(((B16/C16)-1)*100,IF(B16+C16&lt;&gt;0,100,0))</f>
        <v>-3.5874439461883401</v>
      </c>
      <c r="E16" s="54">
        <v>16775</v>
      </c>
      <c r="F16" s="54">
        <v>16112</v>
      </c>
      <c r="G16" s="73">
        <f>IFERROR(((E16/F16)-1)*100,IF(E16+F16&lt;&gt;0,100,0))</f>
        <v>4.1149453823237314</v>
      </c>
    </row>
    <row r="17" spans="1:7" s="15" customFormat="1" ht="12" x14ac:dyDescent="0.2">
      <c r="A17" s="51" t="s">
        <v>9</v>
      </c>
      <c r="B17" s="54">
        <v>259458.201</v>
      </c>
      <c r="C17" s="54">
        <v>193579.40900000001</v>
      </c>
      <c r="D17" s="73">
        <f>IFERROR(((B17/C17)-1)*100,IF(B17+C17&lt;&gt;0,100,0))</f>
        <v>34.031921236002937</v>
      </c>
      <c r="E17" s="54">
        <v>8913591.7170000002</v>
      </c>
      <c r="F17" s="54">
        <v>8153340.125</v>
      </c>
      <c r="G17" s="73">
        <f>IFERROR(((E17/F17)-1)*100,IF(E17+F17&lt;&gt;0,100,0))</f>
        <v>9.3244189540050648</v>
      </c>
    </row>
    <row r="18" spans="1:7" s="15" customFormat="1" ht="12" x14ac:dyDescent="0.2">
      <c r="A18" s="51" t="s">
        <v>10</v>
      </c>
      <c r="B18" s="54">
        <v>24263616.810953699</v>
      </c>
      <c r="C18" s="54">
        <v>17365898.4201166</v>
      </c>
      <c r="D18" s="73">
        <f>IFERROR(((B18/C18)-1)*100,IF(B18+C18&lt;&gt;0,100,0))</f>
        <v>39.719905207131731</v>
      </c>
      <c r="E18" s="54">
        <v>696685944.71693003</v>
      </c>
      <c r="F18" s="54">
        <v>418908861.14902902</v>
      </c>
      <c r="G18" s="73">
        <f>IFERROR(((E18/F18)-1)*100,IF(E18+F18&lt;&gt;0,100,0))</f>
        <v>66.309670033234354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28432414.52815</v>
      </c>
      <c r="C24" s="53">
        <v>17064442.632070001</v>
      </c>
      <c r="D24" s="52">
        <f>B24-C24</f>
        <v>11367971.896079998</v>
      </c>
      <c r="E24" s="54">
        <v>687770115.93329</v>
      </c>
      <c r="F24" s="54">
        <v>520682961.14253002</v>
      </c>
      <c r="G24" s="52">
        <f>E24-F24</f>
        <v>167087154.79075998</v>
      </c>
    </row>
    <row r="25" spans="1:7" s="15" customFormat="1" ht="12" x14ac:dyDescent="0.2">
      <c r="A25" s="55" t="s">
        <v>15</v>
      </c>
      <c r="B25" s="53">
        <v>26110347.68502</v>
      </c>
      <c r="C25" s="53">
        <v>15789811.459629999</v>
      </c>
      <c r="D25" s="52">
        <f>B25-C25</f>
        <v>10320536.22539</v>
      </c>
      <c r="E25" s="54">
        <v>881317022.85222006</v>
      </c>
      <c r="F25" s="54">
        <v>614996036.80944002</v>
      </c>
      <c r="G25" s="52">
        <f>E25-F25</f>
        <v>266320986.04278004</v>
      </c>
    </row>
    <row r="26" spans="1:7" s="25" customFormat="1" ht="12" x14ac:dyDescent="0.2">
      <c r="A26" s="56" t="s">
        <v>16</v>
      </c>
      <c r="B26" s="57">
        <f>B24-B25</f>
        <v>2322066.8431299999</v>
      </c>
      <c r="C26" s="57">
        <f>C24-C25</f>
        <v>1274631.1724400017</v>
      </c>
      <c r="D26" s="57"/>
      <c r="E26" s="57">
        <f>E24-E25</f>
        <v>-193546906.91893005</v>
      </c>
      <c r="F26" s="57">
        <f>F24-F25</f>
        <v>-94313075.666909993</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104458.36183369999</v>
      </c>
      <c r="C33" s="104">
        <v>81978.593137300006</v>
      </c>
      <c r="D33" s="73">
        <f t="shared" ref="D33:D42" si="0">IFERROR(((B33/C33)-1)*100,IF(B33+C33&lt;&gt;0,100,0))</f>
        <v>27.4215107092046</v>
      </c>
      <c r="E33" s="51"/>
      <c r="F33" s="104">
        <v>104613.93</v>
      </c>
      <c r="G33" s="104">
        <v>101532.28</v>
      </c>
    </row>
    <row r="34" spans="1:7" s="15" customFormat="1" ht="12" x14ac:dyDescent="0.2">
      <c r="A34" s="51" t="s">
        <v>23</v>
      </c>
      <c r="B34" s="104">
        <v>100870.12603292</v>
      </c>
      <c r="C34" s="104">
        <v>86327.396767929997</v>
      </c>
      <c r="D34" s="73">
        <f t="shared" si="0"/>
        <v>16.846018540422982</v>
      </c>
      <c r="E34" s="51"/>
      <c r="F34" s="104">
        <v>101541.09</v>
      </c>
      <c r="G34" s="104">
        <v>99605.01</v>
      </c>
    </row>
    <row r="35" spans="1:7" s="15" customFormat="1" ht="12" x14ac:dyDescent="0.2">
      <c r="A35" s="51" t="s">
        <v>24</v>
      </c>
      <c r="B35" s="104">
        <v>98042.852803789996</v>
      </c>
      <c r="C35" s="104">
        <v>85660.364493760004</v>
      </c>
      <c r="D35" s="73">
        <f t="shared" si="0"/>
        <v>14.455329933754847</v>
      </c>
      <c r="E35" s="51"/>
      <c r="F35" s="104">
        <v>98146.98</v>
      </c>
      <c r="G35" s="104">
        <v>96186.38</v>
      </c>
    </row>
    <row r="36" spans="1:7" s="15" customFormat="1" ht="12" x14ac:dyDescent="0.2">
      <c r="A36" s="51" t="s">
        <v>25</v>
      </c>
      <c r="B36" s="104">
        <v>97036.579271940005</v>
      </c>
      <c r="C36" s="104">
        <v>74367.496601799998</v>
      </c>
      <c r="D36" s="73">
        <f t="shared" si="0"/>
        <v>30.482514143942986</v>
      </c>
      <c r="E36" s="51"/>
      <c r="F36" s="104">
        <v>97240.37</v>
      </c>
      <c r="G36" s="104">
        <v>94165.63</v>
      </c>
    </row>
    <row r="37" spans="1:7" s="15" customFormat="1" ht="12" x14ac:dyDescent="0.2">
      <c r="A37" s="51" t="s">
        <v>79</v>
      </c>
      <c r="B37" s="104">
        <v>99602.826742959995</v>
      </c>
      <c r="C37" s="104">
        <v>54630.701608559997</v>
      </c>
      <c r="D37" s="73">
        <f t="shared" si="0"/>
        <v>82.320240835701412</v>
      </c>
      <c r="E37" s="51"/>
      <c r="F37" s="104">
        <v>100904.17</v>
      </c>
      <c r="G37" s="104">
        <v>93968.36</v>
      </c>
    </row>
    <row r="38" spans="1:7" s="15" customFormat="1" ht="12" x14ac:dyDescent="0.2">
      <c r="A38" s="51" t="s">
        <v>26</v>
      </c>
      <c r="B38" s="104">
        <v>139282.28181702</v>
      </c>
      <c r="C38" s="104">
        <v>111179.79781516</v>
      </c>
      <c r="D38" s="73">
        <f t="shared" si="0"/>
        <v>25.276610098339347</v>
      </c>
      <c r="E38" s="51"/>
      <c r="F38" s="104">
        <v>139862.35999999999</v>
      </c>
      <c r="G38" s="104">
        <v>137244.73000000001</v>
      </c>
    </row>
    <row r="39" spans="1:7" s="15" customFormat="1" ht="12" x14ac:dyDescent="0.2">
      <c r="A39" s="51" t="s">
        <v>27</v>
      </c>
      <c r="B39" s="104">
        <v>21763.462229299999</v>
      </c>
      <c r="C39" s="104">
        <v>20610.810752680001</v>
      </c>
      <c r="D39" s="73">
        <f t="shared" si="0"/>
        <v>5.5924606287994783</v>
      </c>
      <c r="E39" s="51"/>
      <c r="F39" s="104">
        <v>21919.46</v>
      </c>
      <c r="G39" s="104">
        <v>21159.040000000001</v>
      </c>
    </row>
    <row r="40" spans="1:7" s="15" customFormat="1" ht="12" x14ac:dyDescent="0.2">
      <c r="A40" s="51" t="s">
        <v>28</v>
      </c>
      <c r="B40" s="104">
        <v>136550.12487636</v>
      </c>
      <c r="C40" s="104">
        <v>115771.10135876</v>
      </c>
      <c r="D40" s="73">
        <f t="shared" si="0"/>
        <v>17.948368179731176</v>
      </c>
      <c r="E40" s="51"/>
      <c r="F40" s="104">
        <v>136949.34</v>
      </c>
      <c r="G40" s="104">
        <v>134005.94</v>
      </c>
    </row>
    <row r="41" spans="1:7" s="15" customFormat="1" ht="12" x14ac:dyDescent="0.2">
      <c r="A41" s="51" t="s">
        <v>29</v>
      </c>
      <c r="B41" s="59"/>
      <c r="C41" s="59"/>
      <c r="D41" s="73">
        <f t="shared" si="0"/>
        <v>0</v>
      </c>
      <c r="E41" s="51"/>
      <c r="F41" s="59"/>
      <c r="G41" s="59"/>
    </row>
    <row r="42" spans="1:7" s="15" customFormat="1" ht="12" x14ac:dyDescent="0.2">
      <c r="A42" s="51" t="s">
        <v>78</v>
      </c>
      <c r="B42" s="104">
        <v>616.65265445</v>
      </c>
      <c r="C42" s="104">
        <v>636.78390049999996</v>
      </c>
      <c r="D42" s="73">
        <f t="shared" si="0"/>
        <v>-3.1613936901031869</v>
      </c>
      <c r="E42" s="51"/>
      <c r="F42" s="104">
        <v>620.29999999999995</v>
      </c>
      <c r="G42" s="104">
        <v>600.16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22604.1386102004</v>
      </c>
      <c r="D48" s="59"/>
      <c r="E48" s="105">
        <v>18499.783010973399</v>
      </c>
      <c r="F48" s="59"/>
      <c r="G48" s="73">
        <f>IFERROR(((C48/E48)-1)*100,IF(C48+E48&lt;&gt;0,100,0))</f>
        <v>22.185966163994706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4472</v>
      </c>
      <c r="D54" s="62"/>
      <c r="E54" s="106">
        <v>1029077</v>
      </c>
      <c r="F54" s="106">
        <v>132054800.795</v>
      </c>
      <c r="G54" s="106">
        <v>11250393.36748</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5516</v>
      </c>
      <c r="C68" s="53">
        <v>5296</v>
      </c>
      <c r="D68" s="73">
        <f>IFERROR(((B68/C68)-1)*100,IF(B68+C68&lt;&gt;0,100,0))</f>
        <v>4.1540785498489496</v>
      </c>
      <c r="E68" s="53">
        <v>215180</v>
      </c>
      <c r="F68" s="53">
        <v>220938</v>
      </c>
      <c r="G68" s="73">
        <f>IFERROR(((E68/F68)-1)*100,IF(E68+F68&lt;&gt;0,100,0))</f>
        <v>-2.6061610044446848</v>
      </c>
    </row>
    <row r="69" spans="1:7" s="15" customFormat="1" ht="12" x14ac:dyDescent="0.2">
      <c r="A69" s="66" t="s">
        <v>54</v>
      </c>
      <c r="B69" s="54">
        <v>241868317.26300001</v>
      </c>
      <c r="C69" s="53">
        <v>219157362.63999999</v>
      </c>
      <c r="D69" s="73">
        <f>IFERROR(((B69/C69)-1)*100,IF(B69+C69&lt;&gt;0,100,0))</f>
        <v>10.362852677829636</v>
      </c>
      <c r="E69" s="53">
        <v>9743951724.7119999</v>
      </c>
      <c r="F69" s="53">
        <v>8798619706.2320004</v>
      </c>
      <c r="G69" s="73">
        <f>IFERROR(((E69/F69)-1)*100,IF(E69+F69&lt;&gt;0,100,0))</f>
        <v>10.744094528945581</v>
      </c>
    </row>
    <row r="70" spans="1:7" s="15" customFormat="1" ht="12" x14ac:dyDescent="0.2">
      <c r="A70" s="66" t="s">
        <v>55</v>
      </c>
      <c r="B70" s="54">
        <v>237627490.47474</v>
      </c>
      <c r="C70" s="53">
        <v>208428807.21463001</v>
      </c>
      <c r="D70" s="73">
        <f>IFERROR(((B70/C70)-1)*100,IF(B70+C70&lt;&gt;0,100,0))</f>
        <v>14.008948019379396</v>
      </c>
      <c r="E70" s="53">
        <v>9120771102.3841991</v>
      </c>
      <c r="F70" s="53">
        <v>7909433456.6104002</v>
      </c>
      <c r="G70" s="73">
        <f>IFERROR(((E70/F70)-1)*100,IF(E70+F70&lt;&gt;0,100,0))</f>
        <v>15.315100031107921</v>
      </c>
    </row>
    <row r="71" spans="1:7" s="15" customFormat="1" ht="12" x14ac:dyDescent="0.2">
      <c r="A71" s="66" t="s">
        <v>93</v>
      </c>
      <c r="B71" s="73">
        <f>IFERROR(B69/B68/1000,)</f>
        <v>43.848498416062363</v>
      </c>
      <c r="C71" s="73">
        <f>IFERROR(C69/C68/1000,)</f>
        <v>41.381677235649541</v>
      </c>
      <c r="D71" s="73">
        <f>IFERROR(((B71/C71)-1)*100,IF(B71+C71&lt;&gt;0,100,0))</f>
        <v>5.9611435427457726</v>
      </c>
      <c r="E71" s="73">
        <f>IFERROR(E69/E68/1000,)</f>
        <v>45.28279451952784</v>
      </c>
      <c r="F71" s="73">
        <f>IFERROR(F69/F68/1000,)</f>
        <v>39.823931176311909</v>
      </c>
      <c r="G71" s="73">
        <f>IFERROR(((E71/F71)-1)*100,IF(E71+F71&lt;&gt;0,100,0))</f>
        <v>13.70749492069978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2866</v>
      </c>
      <c r="C74" s="53">
        <v>2778</v>
      </c>
      <c r="D74" s="73">
        <f>IFERROR(((B74/C74)-1)*100,IF(B74+C74&lt;&gt;0,100,0))</f>
        <v>3.1677465802735671</v>
      </c>
      <c r="E74" s="53">
        <v>94557</v>
      </c>
      <c r="F74" s="53">
        <v>94901</v>
      </c>
      <c r="G74" s="73">
        <f>IFERROR(((E74/F74)-1)*100,IF(E74+F74&lt;&gt;0,100,0))</f>
        <v>-0.36248300860897142</v>
      </c>
    </row>
    <row r="75" spans="1:7" s="15" customFormat="1" ht="12" x14ac:dyDescent="0.2">
      <c r="A75" s="66" t="s">
        <v>54</v>
      </c>
      <c r="B75" s="54">
        <v>817876684.528</v>
      </c>
      <c r="C75" s="53">
        <v>737587121.38600004</v>
      </c>
      <c r="D75" s="73">
        <f>IFERROR(((B75/C75)-1)*100,IF(B75+C75&lt;&gt;0,100,0))</f>
        <v>10.885434522111481</v>
      </c>
      <c r="E75" s="53">
        <v>26500800658.167</v>
      </c>
      <c r="F75" s="53">
        <v>24269768560.287998</v>
      </c>
      <c r="G75" s="73">
        <f>IFERROR(((E75/F75)-1)*100,IF(E75+F75&lt;&gt;0,100,0))</f>
        <v>9.1926385385049834</v>
      </c>
    </row>
    <row r="76" spans="1:7" s="15" customFormat="1" ht="12" x14ac:dyDescent="0.2">
      <c r="A76" s="66" t="s">
        <v>55</v>
      </c>
      <c r="B76" s="54">
        <v>789497728.58214998</v>
      </c>
      <c r="C76" s="53">
        <v>706940979.79086006</v>
      </c>
      <c r="D76" s="73">
        <f>IFERROR(((B76/C76)-1)*100,IF(B76+C76&lt;&gt;0,100,0))</f>
        <v>11.678025627501931</v>
      </c>
      <c r="E76" s="53">
        <v>24973629521.733398</v>
      </c>
      <c r="F76" s="53">
        <v>21787818252.0229</v>
      </c>
      <c r="G76" s="73">
        <f>IFERROR(((E76/F76)-1)*100,IF(E76+F76&lt;&gt;0,100,0))</f>
        <v>14.621983866671506</v>
      </c>
    </row>
    <row r="77" spans="1:7" s="15" customFormat="1" ht="12" x14ac:dyDescent="0.2">
      <c r="A77" s="66" t="s">
        <v>93</v>
      </c>
      <c r="B77" s="73">
        <f>IFERROR(B75/B74/1000,)</f>
        <v>285.37218580879278</v>
      </c>
      <c r="C77" s="73">
        <f>IFERROR(C75/C74/1000,)</f>
        <v>265.51012288912887</v>
      </c>
      <c r="D77" s="73">
        <f>IFERROR(((B77/C77)-1)*100,IF(B77+C77&lt;&gt;0,100,0))</f>
        <v>7.4807177607905562</v>
      </c>
      <c r="E77" s="73">
        <f>IFERROR(E75/E74/1000,)</f>
        <v>280.26270565021099</v>
      </c>
      <c r="F77" s="73">
        <f>IFERROR(F75/F74/1000,)</f>
        <v>255.73775366211103</v>
      </c>
      <c r="G77" s="73">
        <f>IFERROR(((E77/F77)-1)*100,IF(E77+F77&lt;&gt;0,100,0))</f>
        <v>9.5898832444204274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198</v>
      </c>
      <c r="C80" s="53">
        <v>145</v>
      </c>
      <c r="D80" s="73">
        <f>IFERROR(((B80/C80)-1)*100,IF(B80+C80&lt;&gt;0,100,0))</f>
        <v>36.551724137931039</v>
      </c>
      <c r="E80" s="53">
        <v>11561</v>
      </c>
      <c r="F80" s="53">
        <v>7685</v>
      </c>
      <c r="G80" s="73">
        <f>IFERROR(((E80/F80)-1)*100,IF(E80+F80&lt;&gt;0,100,0))</f>
        <v>50.435914118412484</v>
      </c>
    </row>
    <row r="81" spans="1:7" s="15" customFormat="1" ht="12" x14ac:dyDescent="0.2">
      <c r="A81" s="66" t="s">
        <v>54</v>
      </c>
      <c r="B81" s="54">
        <v>17977919.776999999</v>
      </c>
      <c r="C81" s="53">
        <v>12584533.861</v>
      </c>
      <c r="D81" s="73">
        <f>IFERROR(((B81/C81)-1)*100,IF(B81+C81&lt;&gt;0,100,0))</f>
        <v>42.857256181051959</v>
      </c>
      <c r="E81" s="53">
        <v>726588449.62699997</v>
      </c>
      <c r="F81" s="53">
        <v>834639432.71899998</v>
      </c>
      <c r="G81" s="73">
        <f>IFERROR(((E81/F81)-1)*100,IF(E81+F81&lt;&gt;0,100,0))</f>
        <v>-12.94582772587235</v>
      </c>
    </row>
    <row r="82" spans="1:7" s="15" customFormat="1" ht="12" x14ac:dyDescent="0.2">
      <c r="A82" s="66" t="s">
        <v>55</v>
      </c>
      <c r="B82" s="54">
        <v>4256870.6933997804</v>
      </c>
      <c r="C82" s="53">
        <v>2808729.2949800999</v>
      </c>
      <c r="D82" s="73">
        <f>IFERROR(((B82/C82)-1)*100,IF(B82+C82&lt;&gt;0,100,0))</f>
        <v>51.55859630217374</v>
      </c>
      <c r="E82" s="53">
        <v>159171210.371703</v>
      </c>
      <c r="F82" s="53">
        <v>180720569.877426</v>
      </c>
      <c r="G82" s="73">
        <f>IFERROR(((E82/F82)-1)*100,IF(E82+F82&lt;&gt;0,100,0))</f>
        <v>-11.924132111988628</v>
      </c>
    </row>
    <row r="83" spans="1:7" x14ac:dyDescent="0.2">
      <c r="A83" s="66" t="s">
        <v>93</v>
      </c>
      <c r="B83" s="73">
        <f>IFERROR(B81/B80/1000,)</f>
        <v>90.797574631313125</v>
      </c>
      <c r="C83" s="73">
        <f>IFERROR(C81/C80/1000,)</f>
        <v>86.789888696551714</v>
      </c>
      <c r="D83" s="73">
        <f>IFERROR(((B83/C83)-1)*100,IF(B83+C83&lt;&gt;0,100,0))</f>
        <v>4.6176876073360518</v>
      </c>
      <c r="E83" s="73">
        <f>IFERROR(E81/E80/1000,)</f>
        <v>62.848235414497019</v>
      </c>
      <c r="F83" s="73">
        <f>IFERROR(F81/F80/1000,)</f>
        <v>108.60630224059857</v>
      </c>
      <c r="G83" s="73">
        <f>IFERROR(((E83/F83)-1)*100,IF(E83+F83&lt;&gt;0,100,0))</f>
        <v>-42.132054845889542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8580</v>
      </c>
      <c r="C86" s="51">
        <f>C68+C74+C80</f>
        <v>8219</v>
      </c>
      <c r="D86" s="73">
        <f>IFERROR(((B86/C86)-1)*100,IF(B86+C86&lt;&gt;0,100,0))</f>
        <v>4.3922618323396945</v>
      </c>
      <c r="E86" s="51">
        <f>E68+E74+E80</f>
        <v>321298</v>
      </c>
      <c r="F86" s="51">
        <f>F68+F74+F80</f>
        <v>323524</v>
      </c>
      <c r="G86" s="73">
        <f>IFERROR(((E86/F86)-1)*100,IF(E86+F86&lt;&gt;0,100,0))</f>
        <v>-0.68804787280077884</v>
      </c>
    </row>
    <row r="87" spans="1:7" s="15" customFormat="1" ht="12" x14ac:dyDescent="0.2">
      <c r="A87" s="66" t="s">
        <v>54</v>
      </c>
      <c r="B87" s="51">
        <f t="shared" ref="B87:C87" si="1">B69+B75+B81</f>
        <v>1077722921.5680001</v>
      </c>
      <c r="C87" s="51">
        <f t="shared" si="1"/>
        <v>969329017.88699996</v>
      </c>
      <c r="D87" s="73">
        <f>IFERROR(((B87/C87)-1)*100,IF(B87+C87&lt;&gt;0,100,0))</f>
        <v>11.182364468700579</v>
      </c>
      <c r="E87" s="51">
        <f t="shared" ref="E87:F87" si="2">E69+E75+E81</f>
        <v>36971340832.505997</v>
      </c>
      <c r="F87" s="51">
        <f t="shared" si="2"/>
        <v>33903027699.238998</v>
      </c>
      <c r="G87" s="73">
        <f>IFERROR(((E87/F87)-1)*100,IF(E87+F87&lt;&gt;0,100,0))</f>
        <v>9.0502628865087189</v>
      </c>
    </row>
    <row r="88" spans="1:7" s="15" customFormat="1" ht="12" x14ac:dyDescent="0.2">
      <c r="A88" s="66" t="s">
        <v>55</v>
      </c>
      <c r="B88" s="51">
        <f t="shared" ref="B88:C88" si="3">B70+B76+B82</f>
        <v>1031382089.7502898</v>
      </c>
      <c r="C88" s="51">
        <f t="shared" si="3"/>
        <v>918178516.30047011</v>
      </c>
      <c r="D88" s="73">
        <f>IFERROR(((B88/C88)-1)*100,IF(B88+C88&lt;&gt;0,100,0))</f>
        <v>12.329146395838153</v>
      </c>
      <c r="E88" s="51">
        <f t="shared" ref="E88:F88" si="4">E70+E76+E82</f>
        <v>34253571834.489304</v>
      </c>
      <c r="F88" s="51">
        <f t="shared" si="4"/>
        <v>29877972278.510727</v>
      </c>
      <c r="G88" s="73">
        <f>IFERROR(((E88/F88)-1)*100,IF(E88+F88&lt;&gt;0,100,0))</f>
        <v>14.64490131790388</v>
      </c>
    </row>
    <row r="89" spans="1:7" x14ac:dyDescent="0.2">
      <c r="A89" s="66" t="s">
        <v>94</v>
      </c>
      <c r="B89" s="73">
        <f>IFERROR((B75/B87)*100,IF(B75+B87&lt;&gt;0,100,0))</f>
        <v>75.889328152922204</v>
      </c>
      <c r="C89" s="73">
        <f>IFERROR((C75/C87)*100,IF(C75+C87&lt;&gt;0,100,0))</f>
        <v>76.092545232354183</v>
      </c>
      <c r="D89" s="73">
        <f>IFERROR(((B89/C89)-1)*100,IF(B89+C89&lt;&gt;0,100,0))</f>
        <v>-0.26706568798748886</v>
      </c>
      <c r="E89" s="73">
        <f>IFERROR((E75/E87)*100,IF(E75+E87&lt;&gt;0,100,0))</f>
        <v>71.679306353062884</v>
      </c>
      <c r="F89" s="73">
        <f>IFERROR((F75/F87)*100,IF(F75+F87&lt;&gt;0,100,0))</f>
        <v>71.585844118673705</v>
      </c>
      <c r="G89" s="73">
        <f>IFERROR(((E89/F89)-1)*100,IF(E89+F89&lt;&gt;0,100,0))</f>
        <v>0.13055965958050919</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138985392.671</v>
      </c>
      <c r="C97" s="107">
        <v>96333130.785999998</v>
      </c>
      <c r="D97" s="52">
        <f>B97-C97</f>
        <v>42652261.885000005</v>
      </c>
      <c r="E97" s="107">
        <v>3826826399.0250001</v>
      </c>
      <c r="F97" s="107">
        <v>3640931266.993</v>
      </c>
      <c r="G97" s="68">
        <f>E97-F97</f>
        <v>185895132.03200006</v>
      </c>
    </row>
    <row r="98" spans="1:7" s="15" customFormat="1" ht="13.5" x14ac:dyDescent="0.2">
      <c r="A98" s="66" t="s">
        <v>88</v>
      </c>
      <c r="B98" s="53">
        <v>94612648.864999995</v>
      </c>
      <c r="C98" s="107">
        <v>85498030.613999993</v>
      </c>
      <c r="D98" s="52">
        <f>B98-C98</f>
        <v>9114618.251000002</v>
      </c>
      <c r="E98" s="107">
        <v>3686241803.9569998</v>
      </c>
      <c r="F98" s="107">
        <v>3576914145.2779999</v>
      </c>
      <c r="G98" s="68">
        <f>E98-F98</f>
        <v>109327658.6789999</v>
      </c>
    </row>
    <row r="99" spans="1:7" s="15" customFormat="1" ht="12" x14ac:dyDescent="0.2">
      <c r="A99" s="69" t="s">
        <v>16</v>
      </c>
      <c r="B99" s="52">
        <f>B97-B98</f>
        <v>44372743.806000009</v>
      </c>
      <c r="C99" s="52">
        <f>C97-C98</f>
        <v>10835100.172000006</v>
      </c>
      <c r="D99" s="70"/>
      <c r="E99" s="52">
        <f>E97-E98</f>
        <v>140584595.06800032</v>
      </c>
      <c r="F99" s="70">
        <f>F97-F98</f>
        <v>64017121.715000153</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1237.0520765353399</v>
      </c>
      <c r="C111" s="108">
        <v>1078.8465044503</v>
      </c>
      <c r="D111" s="73">
        <f>IFERROR(((B111/C111)-1)*100,IF(B111+C111&lt;&gt;0,100,0))</f>
        <v>14.664326336734046</v>
      </c>
      <c r="E111" s="72"/>
      <c r="F111" s="109">
        <v>1237.0520765353399</v>
      </c>
      <c r="G111" s="109">
        <v>1223.1085587985001</v>
      </c>
    </row>
    <row r="112" spans="1:7" s="15" customFormat="1" ht="12" x14ac:dyDescent="0.2">
      <c r="A112" s="66" t="s">
        <v>50</v>
      </c>
      <c r="B112" s="109">
        <v>1216.2068932935099</v>
      </c>
      <c r="C112" s="108">
        <v>1062.1376911423599</v>
      </c>
      <c r="D112" s="73">
        <f>IFERROR(((B112/C112)-1)*100,IF(B112+C112&lt;&gt;0,100,0))</f>
        <v>14.50557714277554</v>
      </c>
      <c r="E112" s="72"/>
      <c r="F112" s="109">
        <v>1216.2068932935099</v>
      </c>
      <c r="G112" s="109">
        <v>1203.1163258275701</v>
      </c>
    </row>
    <row r="113" spans="1:7" s="15" customFormat="1" ht="12" x14ac:dyDescent="0.2">
      <c r="A113" s="66" t="s">
        <v>51</v>
      </c>
      <c r="B113" s="109">
        <v>1360.52071229956</v>
      </c>
      <c r="C113" s="108">
        <v>1173.71477729771</v>
      </c>
      <c r="D113" s="73">
        <f>IFERROR(((B113/C113)-1)*100,IF(B113+C113&lt;&gt;0,100,0))</f>
        <v>15.915786238283602</v>
      </c>
      <c r="E113" s="72"/>
      <c r="F113" s="109">
        <v>1360.52071229956</v>
      </c>
      <c r="G113" s="109">
        <v>1339.1437239469201</v>
      </c>
    </row>
    <row r="114" spans="1:7" s="25" customFormat="1" ht="12" x14ac:dyDescent="0.2">
      <c r="A114" s="69" t="s">
        <v>52</v>
      </c>
      <c r="B114" s="73"/>
      <c r="C114" s="72"/>
      <c r="D114" s="74"/>
      <c r="E114" s="72"/>
      <c r="F114" s="58"/>
      <c r="G114" s="58"/>
    </row>
    <row r="115" spans="1:7" s="15" customFormat="1" ht="12" x14ac:dyDescent="0.2">
      <c r="A115" s="66" t="s">
        <v>56</v>
      </c>
      <c r="B115" s="109">
        <v>832.36028776746195</v>
      </c>
      <c r="C115" s="108">
        <v>763.71227904181706</v>
      </c>
      <c r="D115" s="73">
        <f>IFERROR(((B115/C115)-1)*100,IF(B115+C115&lt;&gt;0,100,0))</f>
        <v>8.9887265937079519</v>
      </c>
      <c r="E115" s="72"/>
      <c r="F115" s="109">
        <v>832.43928030284997</v>
      </c>
      <c r="G115" s="109">
        <v>831.19995498741798</v>
      </c>
    </row>
    <row r="116" spans="1:7" s="15" customFormat="1" ht="12" x14ac:dyDescent="0.2">
      <c r="A116" s="66" t="s">
        <v>57</v>
      </c>
      <c r="B116" s="109">
        <v>1191.9417452775899</v>
      </c>
      <c r="C116" s="108">
        <v>1043.6735080618801</v>
      </c>
      <c r="D116" s="73">
        <f>IFERROR(((B116/C116)-1)*100,IF(B116+C116&lt;&gt;0,100,0))</f>
        <v>14.20638121696185</v>
      </c>
      <c r="E116" s="72"/>
      <c r="F116" s="109">
        <v>1192.7190340606201</v>
      </c>
      <c r="G116" s="109">
        <v>1185.21969943265</v>
      </c>
    </row>
    <row r="117" spans="1:7" s="15" customFormat="1" ht="12" x14ac:dyDescent="0.2">
      <c r="A117" s="66" t="s">
        <v>59</v>
      </c>
      <c r="B117" s="109">
        <v>1464.8606356330099</v>
      </c>
      <c r="C117" s="108">
        <v>1248.0886697962501</v>
      </c>
      <c r="D117" s="73">
        <f>IFERROR(((B117/C117)-1)*100,IF(B117+C117&lt;&gt;0,100,0))</f>
        <v>17.368314534266837</v>
      </c>
      <c r="E117" s="72"/>
      <c r="F117" s="109">
        <v>1464.8606356330099</v>
      </c>
      <c r="G117" s="109">
        <v>1445.3699668740001</v>
      </c>
    </row>
    <row r="118" spans="1:7" s="15" customFormat="1" ht="12" x14ac:dyDescent="0.2">
      <c r="A118" s="66" t="s">
        <v>58</v>
      </c>
      <c r="B118" s="109">
        <v>1353.9184167830499</v>
      </c>
      <c r="C118" s="108">
        <v>1173.9791365092899</v>
      </c>
      <c r="D118" s="73">
        <f>IFERROR(((B118/C118)-1)*100,IF(B118+C118&lt;&gt;0,100,0))</f>
        <v>15.327297962789309</v>
      </c>
      <c r="E118" s="72"/>
      <c r="F118" s="109">
        <v>1353.9184167830499</v>
      </c>
      <c r="G118" s="109">
        <v>1330.45833686478</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167</v>
      </c>
      <c r="C127" s="53">
        <v>82</v>
      </c>
      <c r="D127" s="73">
        <f>IFERROR(((B127/C127)-1)*100,IF(B127+C127&lt;&gt;0,100,0))</f>
        <v>103.65853658536585</v>
      </c>
      <c r="E127" s="53">
        <v>9362</v>
      </c>
      <c r="F127" s="53">
        <v>11198</v>
      </c>
      <c r="G127" s="73">
        <f>IFERROR(((E127/F127)-1)*100,IF(E127+F127&lt;&gt;0,100,0))</f>
        <v>-16.395784961600292</v>
      </c>
    </row>
    <row r="128" spans="1:7" s="15" customFormat="1" ht="12" x14ac:dyDescent="0.2">
      <c r="A128" s="66" t="s">
        <v>74</v>
      </c>
      <c r="B128" s="54">
        <v>5</v>
      </c>
      <c r="C128" s="53">
        <v>2</v>
      </c>
      <c r="D128" s="73">
        <f>IFERROR(((B128/C128)-1)*100,IF(B128+C128&lt;&gt;0,100,0))</f>
        <v>150</v>
      </c>
      <c r="E128" s="53">
        <v>285</v>
      </c>
      <c r="F128" s="53">
        <v>269</v>
      </c>
      <c r="G128" s="73">
        <f>IFERROR(((E128/F128)-1)*100,IF(E128+F128&lt;&gt;0,100,0))</f>
        <v>5.9479553903345694</v>
      </c>
    </row>
    <row r="129" spans="1:7" s="25" customFormat="1" ht="12" x14ac:dyDescent="0.2">
      <c r="A129" s="69" t="s">
        <v>34</v>
      </c>
      <c r="B129" s="70">
        <f>SUM(B126:B128)</f>
        <v>172</v>
      </c>
      <c r="C129" s="70">
        <f>SUM(C126:C128)</f>
        <v>84</v>
      </c>
      <c r="D129" s="73">
        <f>IFERROR(((B129/C129)-1)*100,IF(B129+C129&lt;&gt;0,100,0))</f>
        <v>104.76190476190474</v>
      </c>
      <c r="E129" s="70">
        <f>SUM(E126:E128)</f>
        <v>9647</v>
      </c>
      <c r="F129" s="70">
        <f>SUM(F126:F128)</f>
        <v>11467</v>
      </c>
      <c r="G129" s="73">
        <f>IFERROR(((E129/F129)-1)*100,IF(E129+F129&lt;&gt;0,100,0))</f>
        <v>-15.871631638615158</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7</v>
      </c>
      <c r="D132" s="73">
        <f>IFERROR(((B132/C132)-1)*100,IF(B132+C132&lt;&gt;0,100,0))</f>
        <v>-100</v>
      </c>
      <c r="E132" s="53">
        <v>855</v>
      </c>
      <c r="F132" s="53">
        <v>906</v>
      </c>
      <c r="G132" s="73">
        <f>IFERROR(((E132/F132)-1)*100,IF(E132+F132&lt;&gt;0,100,0))</f>
        <v>-5.6291390728476776</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7</v>
      </c>
      <c r="D134" s="73">
        <f>IFERROR(((B134/C134)-1)*100,IF(B134+C134&lt;&gt;0,100,0))</f>
        <v>-100</v>
      </c>
      <c r="E134" s="70">
        <f>SUM(E132:E133)</f>
        <v>855</v>
      </c>
      <c r="F134" s="70">
        <f>SUM(F132:F133)</f>
        <v>906</v>
      </c>
      <c r="G134" s="73">
        <f>IFERROR(((E134/F134)-1)*100,IF(E134+F134&lt;&gt;0,100,0))</f>
        <v>-5.6291390728476776</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63507</v>
      </c>
      <c r="C138" s="53">
        <v>31046</v>
      </c>
      <c r="D138" s="73">
        <f>IFERROR(((B138/C138)-1)*100,IF(B138+C138&lt;&gt;0,100,0))</f>
        <v>104.55775301166011</v>
      </c>
      <c r="E138" s="53">
        <v>11526258</v>
      </c>
      <c r="F138" s="53">
        <v>11051335</v>
      </c>
      <c r="G138" s="73">
        <f>IFERROR(((E138/F138)-1)*100,IF(E138+F138&lt;&gt;0,100,0))</f>
        <v>4.297426510009883</v>
      </c>
    </row>
    <row r="139" spans="1:7" s="15" customFormat="1" ht="12" x14ac:dyDescent="0.2">
      <c r="A139" s="66" t="s">
        <v>74</v>
      </c>
      <c r="B139" s="54">
        <v>18</v>
      </c>
      <c r="C139" s="53">
        <v>6</v>
      </c>
      <c r="D139" s="73">
        <f>IFERROR(((B139/C139)-1)*100,IF(B139+C139&lt;&gt;0,100,0))</f>
        <v>200</v>
      </c>
      <c r="E139" s="53">
        <v>10841</v>
      </c>
      <c r="F139" s="53">
        <v>9820</v>
      </c>
      <c r="G139" s="73">
        <f>IFERROR(((E139/F139)-1)*100,IF(E139+F139&lt;&gt;0,100,0))</f>
        <v>10.397148676171074</v>
      </c>
    </row>
    <row r="140" spans="1:7" s="15" customFormat="1" ht="12" x14ac:dyDescent="0.2">
      <c r="A140" s="69" t="s">
        <v>34</v>
      </c>
      <c r="B140" s="70">
        <f>SUM(B137:B139)</f>
        <v>63525</v>
      </c>
      <c r="C140" s="70">
        <f>SUM(C137:C139)</f>
        <v>31052</v>
      </c>
      <c r="D140" s="73">
        <f>IFERROR(((B140/C140)-1)*100,IF(B140+C140&lt;&gt;0,100,0))</f>
        <v>104.5761947700631</v>
      </c>
      <c r="E140" s="70">
        <f>SUM(E137:E139)</f>
        <v>11537099</v>
      </c>
      <c r="F140" s="70">
        <f>SUM(F137:F139)</f>
        <v>11061155</v>
      </c>
      <c r="G140" s="73">
        <f>IFERROR(((E140/F140)-1)*100,IF(E140+F140&lt;&gt;0,100,0))</f>
        <v>4.3028417918381967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700</v>
      </c>
      <c r="D143" s="73">
        <f>IFERROR(((B143/C143)-1)*100,)</f>
        <v>-100</v>
      </c>
      <c r="E143" s="53">
        <v>413734</v>
      </c>
      <c r="F143" s="53">
        <v>667492</v>
      </c>
      <c r="G143" s="73">
        <f>IFERROR(((E143/F143)-1)*100,)</f>
        <v>-38.016635405368149</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700</v>
      </c>
      <c r="D145" s="73">
        <f>IFERROR(((B145/C145)-1)*100,)</f>
        <v>-100</v>
      </c>
      <c r="E145" s="70">
        <f>SUM(E143:E144)</f>
        <v>413734</v>
      </c>
      <c r="F145" s="70">
        <f>SUM(F143:F144)</f>
        <v>667492</v>
      </c>
      <c r="G145" s="73">
        <f>IFERROR(((E145/F145)-1)*100,)</f>
        <v>-38.016635405368149</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6534135.2087700004</v>
      </c>
      <c r="C149" s="53">
        <v>2841561.6832900001</v>
      </c>
      <c r="D149" s="73">
        <f>IFERROR(((B149/C149)-1)*100,IF(B149+C149&lt;&gt;0,100,0))</f>
        <v>129.94873724524209</v>
      </c>
      <c r="E149" s="53">
        <v>1064586920.28651</v>
      </c>
      <c r="F149" s="53">
        <v>956436166.27493</v>
      </c>
      <c r="G149" s="73">
        <f>IFERROR(((E149/F149)-1)*100,IF(E149+F149&lt;&gt;0,100,0))</f>
        <v>11.307681351364929</v>
      </c>
    </row>
    <row r="150" spans="1:7" x14ac:dyDescent="0.2">
      <c r="A150" s="66" t="s">
        <v>74</v>
      </c>
      <c r="B150" s="54">
        <v>155624.12</v>
      </c>
      <c r="C150" s="53">
        <v>64035.519999999997</v>
      </c>
      <c r="D150" s="73">
        <f>IFERROR(((B150/C150)-1)*100,IF(B150+C150&lt;&gt;0,100,0))</f>
        <v>143.02780706707776</v>
      </c>
      <c r="E150" s="53">
        <v>81978003.430000007</v>
      </c>
      <c r="F150" s="53">
        <v>71430614.560000002</v>
      </c>
      <c r="G150" s="73">
        <f>IFERROR(((E150/F150)-1)*100,IF(E150+F150&lt;&gt;0,100,0))</f>
        <v>14.76592205592806</v>
      </c>
    </row>
    <row r="151" spans="1:7" s="15" customFormat="1" ht="12" x14ac:dyDescent="0.2">
      <c r="A151" s="69" t="s">
        <v>34</v>
      </c>
      <c r="B151" s="70">
        <f>SUM(B148:B150)</f>
        <v>6689759.3287700005</v>
      </c>
      <c r="C151" s="70">
        <f>SUM(C148:C150)</f>
        <v>2905597.2032900001</v>
      </c>
      <c r="D151" s="73">
        <f>IFERROR(((B151/C151)-1)*100,IF(B151+C151&lt;&gt;0,100,0))</f>
        <v>130.23698264835897</v>
      </c>
      <c r="E151" s="70">
        <f>SUM(E148:E150)</f>
        <v>1146564923.7165101</v>
      </c>
      <c r="F151" s="70">
        <f>SUM(F148:F150)</f>
        <v>1027866780.8349299</v>
      </c>
      <c r="G151" s="73">
        <f>IFERROR(((E151/F151)-1)*100,IF(E151+F151&lt;&gt;0,100,0))</f>
        <v>11.548008467124738</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794.95</v>
      </c>
      <c r="D154" s="73">
        <f>IFERROR(((B154/C154)-1)*100,IF(B154+C154&lt;&gt;0,100,0))</f>
        <v>-100</v>
      </c>
      <c r="E154" s="53">
        <v>563655.41721999994</v>
      </c>
      <c r="F154" s="53">
        <v>810373.61</v>
      </c>
      <c r="G154" s="73">
        <f>IFERROR(((E154/F154)-1)*100,IF(E154+F154&lt;&gt;0,100,0))</f>
        <v>-30.44499348639944</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794.95</v>
      </c>
      <c r="D156" s="73">
        <f>IFERROR(((B156/C156)-1)*100,IF(B156+C156&lt;&gt;0,100,0))</f>
        <v>-100</v>
      </c>
      <c r="E156" s="70">
        <f>SUM(E154:E155)</f>
        <v>563655.41721999994</v>
      </c>
      <c r="F156" s="70">
        <f>SUM(F154:F155)</f>
        <v>810373.61</v>
      </c>
      <c r="G156" s="73">
        <f>IFERROR(((E156/F156)-1)*100,IF(E156+F156&lt;&gt;0,100,0))</f>
        <v>-30.44499348639944</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1445220</v>
      </c>
      <c r="C160" s="53">
        <v>1444237</v>
      </c>
      <c r="D160" s="73">
        <f>IFERROR(((B160/C160)-1)*100,IF(B160+C160&lt;&gt;0,100,0))</f>
        <v>6.8063621136982277E-2</v>
      </c>
      <c r="E160" s="65"/>
      <c r="F160" s="65"/>
      <c r="G160" s="52"/>
    </row>
    <row r="161" spans="1:7" s="15" customFormat="1" ht="12" x14ac:dyDescent="0.2">
      <c r="A161" s="66" t="s">
        <v>74</v>
      </c>
      <c r="B161" s="54">
        <v>1486</v>
      </c>
      <c r="C161" s="53">
        <v>1593</v>
      </c>
      <c r="D161" s="73">
        <f>IFERROR(((B161/C161)-1)*100,IF(B161+C161&lt;&gt;0,100,0))</f>
        <v>-6.7168863779033305</v>
      </c>
      <c r="E161" s="65"/>
      <c r="F161" s="65"/>
      <c r="G161" s="52"/>
    </row>
    <row r="162" spans="1:7" s="25" customFormat="1" ht="12" x14ac:dyDescent="0.2">
      <c r="A162" s="69" t="s">
        <v>34</v>
      </c>
      <c r="B162" s="70">
        <f>SUM(B159:B161)</f>
        <v>1446706</v>
      </c>
      <c r="C162" s="70">
        <f>SUM(C159:C161)</f>
        <v>1445830</v>
      </c>
      <c r="D162" s="73">
        <f>IFERROR(((B162/C162)-1)*100,IF(B162+C162&lt;&gt;0,100,0))</f>
        <v>6.0588035937825246E-2</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143067</v>
      </c>
      <c r="C165" s="53">
        <v>168006</v>
      </c>
      <c r="D165" s="73">
        <f>IFERROR(((B165/C165)-1)*100,IF(B165+C165&lt;&gt;0,100,0))</f>
        <v>-14.844112710260349</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143067</v>
      </c>
      <c r="C167" s="70">
        <f>SUM(C165:C166)</f>
        <v>168006</v>
      </c>
      <c r="D167" s="73">
        <f>IFERROR(((B167/C167)-1)*100,IF(B167+C167&lt;&gt;0,100,0))</f>
        <v>-14.844112710260349</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21462</v>
      </c>
      <c r="C175" s="88">
        <v>27390</v>
      </c>
      <c r="D175" s="73">
        <f>IFERROR(((B175/C175)-1)*100,IF(B175+C175&lt;&gt;0,100,0))</f>
        <v>-21.642935377875141</v>
      </c>
      <c r="E175" s="88">
        <v>1016436</v>
      </c>
      <c r="F175" s="88">
        <v>1093310</v>
      </c>
      <c r="G175" s="73">
        <f>IFERROR(((E175/F175)-1)*100,IF(E175+F175&lt;&gt;0,100,0))</f>
        <v>-7.0313085950005068</v>
      </c>
    </row>
    <row r="176" spans="1:7" x14ac:dyDescent="0.2">
      <c r="A176" s="66" t="s">
        <v>32</v>
      </c>
      <c r="B176" s="87">
        <v>94824</v>
      </c>
      <c r="C176" s="88">
        <v>104880</v>
      </c>
      <c r="D176" s="73">
        <f t="shared" ref="D176:D178" si="5">IFERROR(((B176/C176)-1)*100,IF(B176+C176&lt;&gt;0,100,0))</f>
        <v>-9.5881006864988567</v>
      </c>
      <c r="E176" s="88">
        <v>4535382</v>
      </c>
      <c r="F176" s="88">
        <v>5023318</v>
      </c>
      <c r="G176" s="73">
        <f>IFERROR(((E176/F176)-1)*100,IF(E176+F176&lt;&gt;0,100,0))</f>
        <v>-9.7134204921926148</v>
      </c>
    </row>
    <row r="177" spans="1:7" x14ac:dyDescent="0.2">
      <c r="A177" s="66" t="s">
        <v>91</v>
      </c>
      <c r="B177" s="87">
        <v>39093605.475542001</v>
      </c>
      <c r="C177" s="88">
        <v>46378907.347446002</v>
      </c>
      <c r="D177" s="73">
        <f t="shared" si="5"/>
        <v>-15.708222311764287</v>
      </c>
      <c r="E177" s="88">
        <v>2034335280.34746</v>
      </c>
      <c r="F177" s="88">
        <v>2150707795.8660598</v>
      </c>
      <c r="G177" s="73">
        <f>IFERROR(((E177/F177)-1)*100,IF(E177+F177&lt;&gt;0,100,0))</f>
        <v>-5.4108938342197321</v>
      </c>
    </row>
    <row r="178" spans="1:7" x14ac:dyDescent="0.2">
      <c r="A178" s="66" t="s">
        <v>92</v>
      </c>
      <c r="B178" s="87">
        <v>221982</v>
      </c>
      <c r="C178" s="88">
        <v>220936</v>
      </c>
      <c r="D178" s="73">
        <f t="shared" si="5"/>
        <v>0.47344027229605512</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734</v>
      </c>
      <c r="C181" s="88">
        <v>582</v>
      </c>
      <c r="D181" s="73">
        <f t="shared" ref="D181:D184" si="6">IFERROR(((B181/C181)-1)*100,IF(B181+C181&lt;&gt;0,100,0))</f>
        <v>26.116838487972505</v>
      </c>
      <c r="E181" s="88">
        <v>32670</v>
      </c>
      <c r="F181" s="88">
        <v>30044</v>
      </c>
      <c r="G181" s="73">
        <f t="shared" ref="G181" si="7">IFERROR(((E181/F181)-1)*100,IF(E181+F181&lt;&gt;0,100,0))</f>
        <v>8.7405139129277174</v>
      </c>
    </row>
    <row r="182" spans="1:7" x14ac:dyDescent="0.2">
      <c r="A182" s="66" t="s">
        <v>32</v>
      </c>
      <c r="B182" s="87">
        <v>10586</v>
      </c>
      <c r="C182" s="88">
        <v>9400</v>
      </c>
      <c r="D182" s="73">
        <f t="shared" si="6"/>
        <v>12.617021276595741</v>
      </c>
      <c r="E182" s="88">
        <v>385960</v>
      </c>
      <c r="F182" s="88">
        <v>344714</v>
      </c>
      <c r="G182" s="73">
        <f t="shared" ref="G182" si="8">IFERROR(((E182/F182)-1)*100,IF(E182+F182&lt;&gt;0,100,0))</f>
        <v>11.965281363681202</v>
      </c>
    </row>
    <row r="183" spans="1:7" x14ac:dyDescent="0.2">
      <c r="A183" s="66" t="s">
        <v>91</v>
      </c>
      <c r="B183" s="87">
        <v>230980.17214000001</v>
      </c>
      <c r="C183" s="88">
        <v>170578.48774000001</v>
      </c>
      <c r="D183" s="73">
        <f t="shared" si="6"/>
        <v>35.409907310273361</v>
      </c>
      <c r="E183" s="88">
        <v>7950682.9083200004</v>
      </c>
      <c r="F183" s="88">
        <v>7035307.9978799997</v>
      </c>
      <c r="G183" s="73">
        <f t="shared" ref="G183" si="9">IFERROR(((E183/F183)-1)*100,IF(E183+F183&lt;&gt;0,100,0))</f>
        <v>13.011156167090876</v>
      </c>
    </row>
    <row r="184" spans="1:7" x14ac:dyDescent="0.2">
      <c r="A184" s="66" t="s">
        <v>92</v>
      </c>
      <c r="B184" s="87">
        <v>79626</v>
      </c>
      <c r="C184" s="88">
        <v>73812</v>
      </c>
      <c r="D184" s="73">
        <f t="shared" si="6"/>
        <v>7.8767680052024058</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2025-09-15T10:54:32Z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