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F2992BDB-2AFE-4E93-85DD-7838A4D62DE3}"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<sst xmlns="http://schemas.openxmlformats.org/spreadsheetml/2006/main" count="265" uniqueCount="100">
  <si>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</si>
  <si>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</si>
  <si>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</si>
  <si>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</si>
  <si>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</si>
  <si>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</si>
  <si>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</si>
  <si>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</si>
  <si>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</si>
  <si>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</si>
  <si>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</si>
  <si>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</si>
  <si>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</si>
  <si>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</si>
  <si>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</si>
  <si>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</si>
  <si>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</si>
  <si>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</si>
  <si>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</si>
  <si>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</si>
  <si>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</si>
  <si>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</si>
  <si>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</si>
  <si>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</si>
  <si>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</si>
  <si>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</si>
  <si>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</si>
  <si>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</si>
  <si>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</si>
  <si>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</si>
  <si>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</si>
  <si>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</si>
  <si>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</si>
  <si>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</si>
  <si>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</si>
  <si>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</si>
  <si>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</si>
  <si>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</si>
  <si>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</si>
  <si>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</si>
  <si>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</si>
  <si>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</si>
  <si>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</si>
  <si>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</si>
  <si>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</si>
  <si>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</si>
  <si>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</si>
  <si>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</si>
  <si>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</si>
  <si>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</si>
  <si>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</si>
  <si>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</si>
  <si>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</si>
  <si>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</si>
  <si>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</si>
  <si>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</si>
  <si>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</si>
  <si>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</si>
  <si>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</si>
  <si>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</si>
  <si>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</si>
  <si>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</si>
  <si>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</si>
  <si>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</si>
  <si>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</si>
  <si>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</si>
  <si>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</si>
  <si>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</si>
  <si>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</si>
  <si>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</si>
  <si>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</si>
  <si>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</si>
  <si>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</si>
  <si>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</si>
  <si>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</si>
  <si>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</si>
  <si>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</si>
  <si>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</si>
  <si>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</si>
  <si>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</si>
  <si>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</si>
  <si>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</si>
  <si>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</si>
  <si>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</si>
  <si>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</si>
  <si>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</si>
  <si>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</si>
  <si>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</si>
  <si>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</si>
  <si>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</si>
  <si>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</si>
  <si>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</si>
  <si>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</si>
  <si>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</si>
  <si>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</si>
  <si>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</si>
  <si>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</si>
  <si>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29 August 2025</t>
  </si>
  <si>
    <t>29.08.2025</t>
  </si>
  <si>
    <t>30.08.2024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</si>
</sst>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1974625</v>
      </c>
      <c r="C11" s="54">
        <v>1812841</v>
      </c>
      <c r="D11" s="73">
        <f>IFERROR(((B11/C11)-1)*100,IF(B11+C11&lt;&gt;0,100,0))</f>
        <v>8.9243347872207224</v>
      </c>
      <c r="E11" s="54">
        <v>64657198</v>
      </c>
      <c r="F11" s="54">
        <v>60546731</v>
      </c>
      <c r="G11" s="73">
        <f>IFERROR(((E11/F11)-1)*100,IF(E11+F11&lt;&gt;0,100,0))</f>
        <v>6.7889164817172443</v>
      </c>
    </row>
    <row r="12" spans="1:7" s="15" customFormat="1" ht="12" x14ac:dyDescent="0.2">
      <c r="A12" s="51" t="s">
        <v>9</v>
      </c>
      <c r="B12" s="54">
        <v>2155786.7829999998</v>
      </c>
      <c r="C12" s="54">
        <v>1439874.67</v>
      </c>
      <c r="D12" s="73">
        <f>IFERROR(((B12/C12)-1)*100,IF(B12+C12&lt;&gt;0,100,0))</f>
        <v>49.720446363571355</v>
      </c>
      <c r="E12" s="54">
        <v>56031946.387999997</v>
      </c>
      <c r="F12" s="54">
        <v>50021845.559</v>
      </c>
      <c r="G12" s="73">
        <f>IFERROR(((E12/F12)-1)*100,IF(E12+F12&lt;&gt;0,100,0))</f>
        <v>12.014952191060546</v>
      </c>
    </row>
    <row r="13" spans="1:7" s="15" customFormat="1" ht="12" x14ac:dyDescent="0.2">
      <c r="A13" s="51" t="s">
        <v>10</v>
      </c>
      <c r="B13" s="54">
        <v>172651811.12649199</v>
      </c>
      <c r="C13" s="54">
        <v>104092481.27723099</v>
      </c>
      <c r="D13" s="73">
        <f>IFERROR(((B13/C13)-1)*100,IF(B13+C13&lt;&gt;0,100,0))</f>
        <v>65.863863564425913</v>
      </c>
      <c r="E13" s="54">
        <v>4470610652.9167099</v>
      </c>
      <c r="F13" s="54">
        <v>3463812958.7090702</v>
      </c>
      <c r="G13" s="73">
        <f>IFERROR(((E13/F13)-1)*100,IF(E13+F13&lt;&gt;0,100,0))</f>
        <v>29.066168012226147</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386</v>
      </c>
      <c r="C16" s="54">
        <v>516</v>
      </c>
      <c r="D16" s="73">
        <f>IFERROR(((B16/C16)-1)*100,IF(B16+C16&lt;&gt;0,100,0))</f>
        <v>-25.193798449612402</v>
      </c>
      <c r="E16" s="54">
        <v>15740</v>
      </c>
      <c r="F16" s="54">
        <v>15171</v>
      </c>
      <c r="G16" s="73">
        <f>IFERROR(((E16/F16)-1)*100,IF(E16+F16&lt;&gt;0,100,0))</f>
        <v>3.7505767582888483</v>
      </c>
    </row>
    <row r="17" spans="1:7" s="15" customFormat="1" ht="12" x14ac:dyDescent="0.2">
      <c r="A17" s="51" t="s">
        <v>9</v>
      </c>
      <c r="B17" s="54">
        <v>187502.72700000001</v>
      </c>
      <c r="C17" s="54">
        <v>167336.04399999999</v>
      </c>
      <c r="D17" s="73">
        <f>IFERROR(((B17/C17)-1)*100,IF(B17+C17&lt;&gt;0,100,0))</f>
        <v>12.051607363205029</v>
      </c>
      <c r="E17" s="54">
        <v>8281053.9079999998</v>
      </c>
      <c r="F17" s="54">
        <v>7834206.5769999996</v>
      </c>
      <c r="G17" s="73">
        <f>IFERROR(((E17/F17)-1)*100,IF(E17+F17&lt;&gt;0,100,0))</f>
        <v>5.7037981652395153</v>
      </c>
    </row>
    <row r="18" spans="1:7" s="15" customFormat="1" ht="12" x14ac:dyDescent="0.2">
      <c r="A18" s="51" t="s">
        <v>10</v>
      </c>
      <c r="B18" s="54">
        <v>15230107.7243123</v>
      </c>
      <c r="C18" s="54">
        <v>10672410.579245999</v>
      </c>
      <c r="D18" s="73">
        <f>IFERROR(((B18/C18)-1)*100,IF(B18+C18&lt;&gt;0,100,0))</f>
        <v>42.705414219439632</v>
      </c>
      <c r="E18" s="54">
        <v>566125776.55247796</v>
      </c>
      <c r="F18" s="54">
        <v>391385753.18120098</v>
      </c>
      <c r="G18" s="73">
        <f>IFERROR(((E18/F18)-1)*100,IF(E18+F18&lt;&gt;0,100,0))</f>
        <v>44.646495676192146</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30213645.75093</v>
      </c>
      <c r="C24" s="53">
        <v>15609047.92388</v>
      </c>
      <c r="D24" s="52">
        <f>B24-C24</f>
        <v>14604597.82705</v>
      </c>
      <c r="E24" s="54">
        <v>630494477.60514998</v>
      </c>
      <c r="F24" s="54">
        <v>491813828.04253</v>
      </c>
      <c r="G24" s="52">
        <f>E24-F24</f>
        <v>138680649.56261998</v>
      </c>
    </row>
    <row r="25" spans="1:7" s="15" customFormat="1" ht="12" x14ac:dyDescent="0.2">
      <c r="A25" s="55" t="s">
        <v>15</v>
      </c>
      <c r="B25" s="53">
        <v>42628865.521959998</v>
      </c>
      <c r="C25" s="53">
        <v>20209947.075119998</v>
      </c>
      <c r="D25" s="52">
        <f>B25-C25</f>
        <v>22418918.446839999</v>
      </c>
      <c r="E25" s="54">
        <v>795831681.43450999</v>
      </c>
      <c r="F25" s="54">
        <v>584831136.38691998</v>
      </c>
      <c r="G25" s="52">
        <f>E25-F25</f>
        <v>211000545.04759002</v>
      </c>
    </row>
    <row r="26" spans="1:7" s="25" customFormat="1" ht="12" x14ac:dyDescent="0.2">
      <c r="A26" s="56" t="s">
        <v>16</v>
      </c>
      <c r="B26" s="57">
        <f>B24-B25</f>
        <v>-12415219.771029998</v>
      </c>
      <c r="C26" s="57">
        <f>C24-C25</f>
        <v>-4600899.1512399986</v>
      </c>
      <c r="D26" s="57"/>
      <c r="E26" s="57">
        <f>E24-E25</f>
        <v>-165337203.82936001</v>
      </c>
      <c r="F26" s="57">
        <f>F24-F25</f>
        <v>-93017308.344389975</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101835.58867077999</v>
      </c>
      <c r="C33" s="104">
        <v>83749.856574949998</v>
      </c>
      <c r="D33" s="73">
        <f t="shared" ref="D33:D42" si="0">IFERROR(((B33/C33)-1)*100,IF(B33+C33&lt;&gt;0,100,0))</f>
        <v>21.59494097717598</v>
      </c>
      <c r="E33" s="51"/>
      <c r="F33" s="104">
        <v>103265.96</v>
      </c>
      <c r="G33" s="104">
        <v>101398.39</v>
      </c>
    </row>
    <row r="34" spans="1:7" s="15" customFormat="1" ht="12" x14ac:dyDescent="0.2">
      <c r="A34" s="51" t="s">
        <v>23</v>
      </c>
      <c r="B34" s="104">
        <v>99311.8508822</v>
      </c>
      <c r="C34" s="104">
        <v>87739.811218620001</v>
      </c>
      <c r="D34" s="73">
        <f t="shared" si="0"/>
        <v>13.189040987045342</v>
      </c>
      <c r="E34" s="51"/>
      <c r="F34" s="104">
        <v>101285.96</v>
      </c>
      <c r="G34" s="104">
        <v>99062.03</v>
      </c>
    </row>
    <row r="35" spans="1:7" s="15" customFormat="1" ht="12" x14ac:dyDescent="0.2">
      <c r="A35" s="51" t="s">
        <v>24</v>
      </c>
      <c r="B35" s="104">
        <v>96858.029416560006</v>
      </c>
      <c r="C35" s="104">
        <v>85630.964690270004</v>
      </c>
      <c r="D35" s="73">
        <f t="shared" si="0"/>
        <v>13.110987090824743</v>
      </c>
      <c r="E35" s="51"/>
      <c r="F35" s="104">
        <v>97829.09</v>
      </c>
      <c r="G35" s="104">
        <v>96172.34</v>
      </c>
    </row>
    <row r="36" spans="1:7" s="15" customFormat="1" ht="12" x14ac:dyDescent="0.2">
      <c r="A36" s="51" t="s">
        <v>25</v>
      </c>
      <c r="B36" s="104">
        <v>94184.640027879999</v>
      </c>
      <c r="C36" s="104">
        <v>76290.350457480003</v>
      </c>
      <c r="D36" s="73">
        <f t="shared" si="0"/>
        <v>23.455508413705985</v>
      </c>
      <c r="E36" s="51"/>
      <c r="F36" s="104">
        <v>95629.49</v>
      </c>
      <c r="G36" s="104">
        <v>93739.97</v>
      </c>
    </row>
    <row r="37" spans="1:7" s="15" customFormat="1" ht="12" x14ac:dyDescent="0.2">
      <c r="A37" s="51" t="s">
        <v>79</v>
      </c>
      <c r="B37" s="104">
        <v>88257.948661140006</v>
      </c>
      <c r="C37" s="104">
        <v>56092.357118430002</v>
      </c>
      <c r="D37" s="73">
        <f t="shared" si="0"/>
        <v>57.343982665584051</v>
      </c>
      <c r="E37" s="51"/>
      <c r="F37" s="104">
        <v>89864.14</v>
      </c>
      <c r="G37" s="104">
        <v>86128.56</v>
      </c>
    </row>
    <row r="38" spans="1:7" s="15" customFormat="1" ht="12" x14ac:dyDescent="0.2">
      <c r="A38" s="51" t="s">
        <v>26</v>
      </c>
      <c r="B38" s="104">
        <v>140242.2901207</v>
      </c>
      <c r="C38" s="104">
        <v>114315.36832341</v>
      </c>
      <c r="D38" s="73">
        <f t="shared" si="0"/>
        <v>22.68017168430061</v>
      </c>
      <c r="E38" s="51"/>
      <c r="F38" s="104">
        <v>142805.07999999999</v>
      </c>
      <c r="G38" s="104">
        <v>139832.12</v>
      </c>
    </row>
    <row r="39" spans="1:7" s="15" customFormat="1" ht="12" x14ac:dyDescent="0.2">
      <c r="A39" s="51" t="s">
        <v>27</v>
      </c>
      <c r="B39" s="104">
        <v>21773.55355656</v>
      </c>
      <c r="C39" s="104">
        <v>20932.99873911</v>
      </c>
      <c r="D39" s="73">
        <f t="shared" si="0"/>
        <v>4.0154534375409723</v>
      </c>
      <c r="E39" s="51"/>
      <c r="F39" s="104">
        <v>22305.7</v>
      </c>
      <c r="G39" s="104">
        <v>21697.61</v>
      </c>
    </row>
    <row r="40" spans="1:7" s="15" customFormat="1" ht="12" x14ac:dyDescent="0.2">
      <c r="A40" s="51" t="s">
        <v>28</v>
      </c>
      <c r="B40" s="104">
        <v>137190.57314739999</v>
      </c>
      <c r="C40" s="104">
        <v>118501.69892549999</v>
      </c>
      <c r="D40" s="73">
        <f t="shared" si="0"/>
        <v>15.770975767739316</v>
      </c>
      <c r="E40" s="51"/>
      <c r="F40" s="104">
        <v>139910.24</v>
      </c>
      <c r="G40" s="104">
        <v>136724.98000000001</v>
      </c>
    </row>
    <row r="41" spans="1:7" s="15" customFormat="1" ht="12" x14ac:dyDescent="0.2">
      <c r="A41" s="51" t="s">
        <v>29</v>
      </c>
      <c r="B41" s="59"/>
      <c r="C41" s="59"/>
      <c r="D41" s="73">
        <f t="shared" si="0"/>
        <v>0</v>
      </c>
      <c r="E41" s="51"/>
      <c r="F41" s="59"/>
      <c r="G41" s="59"/>
    </row>
    <row r="42" spans="1:7" s="15" customFormat="1" ht="12" x14ac:dyDescent="0.2">
      <c r="A42" s="51" t="s">
        <v>78</v>
      </c>
      <c r="B42" s="104">
        <v>631.00496392000002</v>
      </c>
      <c r="C42" s="104">
        <v>652.04881206000005</v>
      </c>
      <c r="D42" s="73">
        <f t="shared" si="0"/>
        <v>-3.2273424551632512</v>
      </c>
      <c r="E42" s="51"/>
      <c r="F42" s="104">
        <v>645.67999999999995</v>
      </c>
      <c r="G42" s="104">
        <v>624.01</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22569.185839685699</v>
      </c>
      <c r="D48" s="59"/>
      <c r="E48" s="105">
        <v>18850.131993940198</v>
      </c>
      <c r="F48" s="59"/>
      <c r="G48" s="73">
        <f>IFERROR(((C48/E48)-1)*100,IF(C48+E48&lt;&gt;0,100,0))</f>
        <v>19.729590471520698</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3253</v>
      </c>
      <c r="D54" s="62"/>
      <c r="E54" s="106">
        <v>851717</v>
      </c>
      <c r="F54" s="106">
        <v>108827586.39</v>
      </c>
      <c r="G54" s="106">
        <v>10939513.599880001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5771</v>
      </c>
      <c r="C68" s="53">
        <v>5261</v>
      </c>
      <c r="D68" s="73">
        <f>IFERROR(((B68/C68)-1)*100,IF(B68+C68&lt;&gt;0,100,0))</f>
        <v>9.6939745295571136</v>
      </c>
      <c r="E68" s="53">
        <v>203115</v>
      </c>
      <c r="F68" s="53">
        <v>208718</v>
      </c>
      <c r="G68" s="73">
        <f>IFERROR(((E68/F68)-1)*100,IF(E68+F68&lt;&gt;0,100,0))</f>
        <v>-2.6844833699058102</v>
      </c>
    </row>
    <row r="69" spans="1:7" s="15" customFormat="1" ht="12" x14ac:dyDescent="0.2">
      <c r="A69" s="66" t="s">
        <v>54</v>
      </c>
      <c r="B69" s="54">
        <v>188681582.10299999</v>
      </c>
      <c r="C69" s="53">
        <v>198696827.831</v>
      </c>
      <c r="D69" s="73">
        <f>IFERROR(((B69/C69)-1)*100,IF(B69+C69&lt;&gt;0,100,0))</f>
        <v>-5.0404658379943568</v>
      </c>
      <c r="E69" s="53">
        <v>9184501310.1560001</v>
      </c>
      <c r="F69" s="53">
        <v>8312202375.7790003</v>
      </c>
      <c r="G69" s="73">
        <f>IFERROR(((E69/F69)-1)*100,IF(E69+F69&lt;&gt;0,100,0))</f>
        <v>10.494197505570835</v>
      </c>
    </row>
    <row r="70" spans="1:7" s="15" customFormat="1" ht="12" x14ac:dyDescent="0.2">
      <c r="A70" s="66" t="s">
        <v>55</v>
      </c>
      <c r="B70" s="54">
        <v>182204642.32980999</v>
      </c>
      <c r="C70" s="53">
        <v>182135950.79451999</v>
      </c>
      <c r="D70" s="73">
        <f>IFERROR(((B70/C70)-1)*100,IF(B70+C70&lt;&gt;0,100,0))</f>
        <v>3.7714429792878867E-2</v>
      </c>
      <c r="E70" s="53">
        <v>8578717072.1448202</v>
      </c>
      <c r="F70" s="53">
        <v>7453988188.9794798</v>
      </c>
      <c r="G70" s="73">
        <f>IFERROR(((E70/F70)-1)*100,IF(E70+F70&lt;&gt;0,100,0))</f>
        <v>15.088954458342464</v>
      </c>
    </row>
    <row r="71" spans="1:7" s="15" customFormat="1" ht="12" x14ac:dyDescent="0.2">
      <c r="A71" s="66" t="s">
        <v>93</v>
      </c>
      <c r="B71" s="73">
        <f>IFERROR(B69/B68/1000,)</f>
        <v>32.694781164962741</v>
      </c>
      <c r="C71" s="73">
        <f>IFERROR(C69/C68/1000,)</f>
        <v>37.767882119559019</v>
      </c>
      <c r="D71" s="73">
        <f>IFERROR(((B71/C71)-1)*100,IF(B71+C71&lt;&gt;0,100,0))</f>
        <v>-13.432315157457687</v>
      </c>
      <c r="E71" s="73">
        <f>IFERROR(E69/E68/1000,)</f>
        <v>45.218232578371861</v>
      </c>
      <c r="F71" s="73">
        <f>IFERROR(F69/F68/1000,)</f>
        <v>39.82503845274006</v>
      </c>
      <c r="G71" s="73">
        <f>IFERROR(((E71/F71)-1)*100,IF(E71+F71&lt;&gt;0,100,0))</f>
        <v>13.542219506032227</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2389</v>
      </c>
      <c r="C74" s="53">
        <v>2488</v>
      </c>
      <c r="D74" s="73">
        <f>IFERROR(((B74/C74)-1)*100,IF(B74+C74&lt;&gt;0,100,0))</f>
        <v>-3.979099678456588</v>
      </c>
      <c r="E74" s="53">
        <v>88642</v>
      </c>
      <c r="F74" s="53">
        <v>89537</v>
      </c>
      <c r="G74" s="73">
        <f>IFERROR(((E74/F74)-1)*100,IF(E74+F74&lt;&gt;0,100,0))</f>
        <v>-0.99958676301417082</v>
      </c>
    </row>
    <row r="75" spans="1:7" s="15" customFormat="1" ht="12" x14ac:dyDescent="0.2">
      <c r="A75" s="66" t="s">
        <v>54</v>
      </c>
      <c r="B75" s="54">
        <v>597941389.60599995</v>
      </c>
      <c r="C75" s="53">
        <v>726013700.53799999</v>
      </c>
      <c r="D75" s="73">
        <f>IFERROR(((B75/C75)-1)*100,IF(B75+C75&lt;&gt;0,100,0))</f>
        <v>-17.640481279773958</v>
      </c>
      <c r="E75" s="53">
        <v>24953295649.757</v>
      </c>
      <c r="F75" s="53">
        <v>22662513647.889999</v>
      </c>
      <c r="G75" s="73">
        <f>IFERROR(((E75/F75)-1)*100,IF(E75+F75&lt;&gt;0,100,0))</f>
        <v>10.108243231351711</v>
      </c>
    </row>
    <row r="76" spans="1:7" s="15" customFormat="1" ht="12" x14ac:dyDescent="0.2">
      <c r="A76" s="66" t="s">
        <v>55</v>
      </c>
      <c r="B76" s="54">
        <v>581544598.81263006</v>
      </c>
      <c r="C76" s="53">
        <v>681682247.74293005</v>
      </c>
      <c r="D76" s="73">
        <f>IFERROR(((B76/C76)-1)*100,IF(B76+C76&lt;&gt;0,100,0))</f>
        <v>-14.689783878318485</v>
      </c>
      <c r="E76" s="53">
        <v>23483933508.478298</v>
      </c>
      <c r="F76" s="53">
        <v>20274762199.340599</v>
      </c>
      <c r="G76" s="73">
        <f>IFERROR(((E76/F76)-1)*100,IF(E76+F76&lt;&gt;0,100,0))</f>
        <v>15.82840418834639</v>
      </c>
    </row>
    <row r="77" spans="1:7" s="15" customFormat="1" ht="12" x14ac:dyDescent="0.2">
      <c r="A77" s="66" t="s">
        <v>93</v>
      </c>
      <c r="B77" s="73">
        <f>IFERROR(B75/B74/1000,)</f>
        <v>250.28940544411887</v>
      </c>
      <c r="C77" s="73">
        <f>IFERROR(C75/C74/1000,)</f>
        <v>291.80614973392284</v>
      </c>
      <c r="D77" s="73">
        <f>IFERROR(((B77/C77)-1)*100,IF(B77+C77&lt;&gt;0,100,0))</f>
        <v>-14.227508339923656</v>
      </c>
      <c r="E77" s="73">
        <f>IFERROR(E75/E74/1000,)</f>
        <v>281.50646025311931</v>
      </c>
      <c r="F77" s="73">
        <f>IFERROR(F75/F74/1000,)</f>
        <v>253.10780624646793</v>
      </c>
      <c r="G77" s="73">
        <f>IFERROR(((E77/F77)-1)*100,IF(E77+F77&lt;&gt;0,100,0))</f>
        <v>11.219983463883265</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247</v>
      </c>
      <c r="C80" s="53">
        <v>164</v>
      </c>
      <c r="D80" s="73">
        <f>IFERROR(((B80/C80)-1)*100,IF(B80+C80&lt;&gt;0,100,0))</f>
        <v>50.609756097560975</v>
      </c>
      <c r="E80" s="53">
        <v>11150</v>
      </c>
      <c r="F80" s="53">
        <v>7142</v>
      </c>
      <c r="G80" s="73">
        <f>IFERROR(((E80/F80)-1)*100,IF(E80+F80&lt;&gt;0,100,0))</f>
        <v>56.118734248109782</v>
      </c>
    </row>
    <row r="81" spans="1:7" s="15" customFormat="1" ht="12" x14ac:dyDescent="0.2">
      <c r="A81" s="66" t="s">
        <v>54</v>
      </c>
      <c r="B81" s="54">
        <v>8147028.6260000002</v>
      </c>
      <c r="C81" s="53">
        <v>15438425.787</v>
      </c>
      <c r="D81" s="73">
        <f>IFERROR(((B81/C81)-1)*100,IF(B81+C81&lt;&gt;0,100,0))</f>
        <v>-47.228890183478136</v>
      </c>
      <c r="E81" s="53">
        <v>686822236.30299997</v>
      </c>
      <c r="F81" s="53">
        <v>797914757.023</v>
      </c>
      <c r="G81" s="73">
        <f>IFERROR(((E81/F81)-1)*100,IF(E81+F81&lt;&gt;0,100,0))</f>
        <v>-13.922855761495557</v>
      </c>
    </row>
    <row r="82" spans="1:7" s="15" customFormat="1" ht="12" x14ac:dyDescent="0.2">
      <c r="A82" s="66" t="s">
        <v>55</v>
      </c>
      <c r="B82" s="54">
        <v>1516986.4868101799</v>
      </c>
      <c r="C82" s="53">
        <v>1314705.1679197999</v>
      </c>
      <c r="D82" s="73">
        <f>IFERROR(((B82/C82)-1)*100,IF(B82+C82&lt;&gt;0,100,0))</f>
        <v>15.386059462323477</v>
      </c>
      <c r="E82" s="53">
        <v>145644156.43950799</v>
      </c>
      <c r="F82" s="53">
        <v>170761353.12845299</v>
      </c>
      <c r="G82" s="73">
        <f>IFERROR(((E82/F82)-1)*100,IF(E82+F82&lt;&gt;0,100,0))</f>
        <v>-14.708946859920303</v>
      </c>
    </row>
    <row r="83" spans="1:7" x14ac:dyDescent="0.2">
      <c r="A83" s="66" t="s">
        <v>93</v>
      </c>
      <c r="B83" s="73">
        <f>IFERROR(B81/B80/1000,)</f>
        <v>32.983921562753032</v>
      </c>
      <c r="C83" s="73">
        <f>IFERROR(C81/C80/1000,)</f>
        <v>94.136742603658533</v>
      </c>
      <c r="D83" s="73">
        <f>IFERROR(((B83/C83)-1)*100,IF(B83+C83&lt;&gt;0,100,0))</f>
        <v>-64.961692267572531</v>
      </c>
      <c r="E83" s="73">
        <f>IFERROR(E81/E80/1000,)</f>
        <v>61.598406843318386</v>
      </c>
      <c r="F83" s="73">
        <f>IFERROR(F81/F80/1000,)</f>
        <v>111.72147255992719</v>
      </c>
      <c r="G83" s="73">
        <f>IFERROR(((E83/F83)-1)*100,IF(E83+F83&lt;&gt;0,100,0))</f>
        <v>-44.864308147856612</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8407</v>
      </c>
      <c r="C86" s="51">
        <f>C68+C74+C80</f>
        <v>7913</v>
      </c>
      <c r="D86" s="73">
        <f>IFERROR(((B86/C86)-1)*100,IF(B86+C86&lt;&gt;0,100,0))</f>
        <v>6.2428914444584871</v>
      </c>
      <c r="E86" s="51">
        <f>E68+E74+E80</f>
        <v>302907</v>
      </c>
      <c r="F86" s="51">
        <f>F68+F74+F80</f>
        <v>305397</v>
      </c>
      <c r="G86" s="73">
        <f>IFERROR(((E86/F86)-1)*100,IF(E86+F86&lt;&gt;0,100,0))</f>
        <v>-0.81533217418638948</v>
      </c>
    </row>
    <row r="87" spans="1:7" s="15" customFormat="1" ht="12" x14ac:dyDescent="0.2">
      <c r="A87" s="66" t="s">
        <v>54</v>
      </c>
      <c r="B87" s="51">
        <f t="shared" ref="B87:C87" si="1">B69+B75+B81</f>
        <v>794770000.33499992</v>
      </c>
      <c r="C87" s="51">
        <f t="shared" si="1"/>
        <v>940148954.1559999</v>
      </c>
      <c r="D87" s="73">
        <f>IFERROR(((B87/C87)-1)*100,IF(B87+C87&lt;&gt;0,100,0))</f>
        <v>-15.463395792585978</v>
      </c>
      <c r="E87" s="51">
        <f t="shared" ref="E87:F87" si="2">E69+E75+E81</f>
        <v>34824619196.216003</v>
      </c>
      <c r="F87" s="51">
        <f t="shared" si="2"/>
        <v>31772630780.691998</v>
      </c>
      <c r="G87" s="73">
        <f>IFERROR(((E87/F87)-1)*100,IF(E87+F87&lt;&gt;0,100,0))</f>
        <v>9.6057151722503278</v>
      </c>
    </row>
    <row r="88" spans="1:7" s="15" customFormat="1" ht="12" x14ac:dyDescent="0.2">
      <c r="A88" s="66" t="s">
        <v>55</v>
      </c>
      <c r="B88" s="51">
        <f t="shared" ref="B88:C88" si="3">B70+B76+B82</f>
        <v>765266227.62925029</v>
      </c>
      <c r="C88" s="51">
        <f t="shared" si="3"/>
        <v>865132903.70536983</v>
      </c>
      <c r="D88" s="73">
        <f>IFERROR(((B88/C88)-1)*100,IF(B88+C88&lt;&gt;0,100,0))</f>
        <v>-11.54350685870228</v>
      </c>
      <c r="E88" s="51">
        <f t="shared" ref="E88:F88" si="4">E70+E76+E82</f>
        <v>32208294737.062626</v>
      </c>
      <c r="F88" s="51">
        <f t="shared" si="4"/>
        <v>27899511741.448532</v>
      </c>
      <c r="G88" s="73">
        <f>IFERROR(((E88/F88)-1)*100,IF(E88+F88&lt;&gt;0,100,0))</f>
        <v>15.443936924576395</v>
      </c>
    </row>
    <row r="89" spans="1:7" x14ac:dyDescent="0.2">
      <c r="A89" s="66" t="s">
        <v>94</v>
      </c>
      <c r="B89" s="73">
        <f>IFERROR((B75/B87)*100,IF(B75+B87&lt;&gt;0,100,0))</f>
        <v>75.234519339427052</v>
      </c>
      <c r="C89" s="73">
        <f>IFERROR((C75/C87)*100,IF(C75+C87&lt;&gt;0,100,0))</f>
        <v>77.223263114701268</v>
      </c>
      <c r="D89" s="73">
        <f>IFERROR(((B89/C89)-1)*100,IF(B89+C89&lt;&gt;0,100,0))</f>
        <v>-2.5753169382654706</v>
      </c>
      <c r="E89" s="73">
        <f>IFERROR((E75/E87)*100,IF(E75+E87&lt;&gt;0,100,0))</f>
        <v>71.654180937801598</v>
      </c>
      <c r="F89" s="73">
        <f>IFERROR((F75/F87)*100,IF(F75+F87&lt;&gt;0,100,0))</f>
        <v>71.327155136495179</v>
      </c>
      <c r="G89" s="73">
        <f>IFERROR(((E89/F89)-1)*100,IF(E89+F89&lt;&gt;0,100,0))</f>
        <v>0.458487094684501</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64536303.432999998</v>
      </c>
      <c r="C97" s="107">
        <v>83747036.680000007</v>
      </c>
      <c r="D97" s="52">
        <f>B97-C97</f>
        <v>-19210733.247000009</v>
      </c>
      <c r="E97" s="107">
        <v>3592413622.632</v>
      </c>
      <c r="F97" s="107">
        <v>3470472261.2779999</v>
      </c>
      <c r="G97" s="68">
        <f>E97-F97</f>
        <v>121941361.35400009</v>
      </c>
    </row>
    <row r="98" spans="1:7" s="15" customFormat="1" ht="13.5" x14ac:dyDescent="0.2">
      <c r="A98" s="66" t="s">
        <v>88</v>
      </c>
      <c r="B98" s="53">
        <v>64577528.946000002</v>
      </c>
      <c r="C98" s="107">
        <v>65410621.615999997</v>
      </c>
      <c r="D98" s="52">
        <f>B98-C98</f>
        <v>-833092.66999999434</v>
      </c>
      <c r="E98" s="107">
        <v>3510844507.4790001</v>
      </c>
      <c r="F98" s="107">
        <v>3408914359.691</v>
      </c>
      <c r="G98" s="68">
        <f>E98-F98</f>
        <v>101930147.78800011</v>
      </c>
    </row>
    <row r="99" spans="1:7" s="15" customFormat="1" ht="12" x14ac:dyDescent="0.2">
      <c r="A99" s="69" t="s">
        <v>16</v>
      </c>
      <c r="B99" s="52">
        <f>B97-B98</f>
        <v>-41225.513000003994</v>
      </c>
      <c r="C99" s="52">
        <f>C97-C98</f>
        <v>18336415.06400001</v>
      </c>
      <c r="D99" s="70"/>
      <c r="E99" s="52">
        <f>E97-E98</f>
        <v>81569115.152999878</v>
      </c>
      <c r="F99" s="70">
        <f>F97-F98</f>
        <v>61557901.586999893</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1216.1540195458399</v>
      </c>
      <c r="C111" s="108">
        <v>1056.7827653137799</v>
      </c>
      <c r="D111" s="73">
        <f>IFERROR(((B111/C111)-1)*100,IF(B111+C111&lt;&gt;0,100,0))</f>
        <v>15.080796116573625</v>
      </c>
      <c r="E111" s="72"/>
      <c r="F111" s="109">
        <v>1217.41959152855</v>
      </c>
      <c r="G111" s="109">
        <v>1215.4886206303199</v>
      </c>
    </row>
    <row r="112" spans="1:7" s="15" customFormat="1" ht="12" x14ac:dyDescent="0.2">
      <c r="A112" s="66" t="s">
        <v>50</v>
      </c>
      <c r="B112" s="109">
        <v>1196.43725587208</v>
      </c>
      <c r="C112" s="108">
        <v>1040.5632759540199</v>
      </c>
      <c r="D112" s="73">
        <f>IFERROR(((B112/C112)-1)*100,IF(B112+C112&lt;&gt;0,100,0))</f>
        <v>14.979769469103177</v>
      </c>
      <c r="E112" s="72"/>
      <c r="F112" s="109">
        <v>1197.6567892213</v>
      </c>
      <c r="G112" s="109">
        <v>1195.86052932191</v>
      </c>
    </row>
    <row r="113" spans="1:7" s="15" customFormat="1" ht="12" x14ac:dyDescent="0.2">
      <c r="A113" s="66" t="s">
        <v>51</v>
      </c>
      <c r="B113" s="109">
        <v>1329.9638218278701</v>
      </c>
      <c r="C113" s="108">
        <v>1147.8862607267899</v>
      </c>
      <c r="D113" s="73">
        <f>IFERROR(((B113/C113)-1)*100,IF(B113+C113&lt;&gt;0,100,0))</f>
        <v>15.861986272559525</v>
      </c>
      <c r="E113" s="72"/>
      <c r="F113" s="109">
        <v>1331.6107795530199</v>
      </c>
      <c r="G113" s="109">
        <v>1328.4506211069299</v>
      </c>
    </row>
    <row r="114" spans="1:7" s="25" customFormat="1" ht="12" x14ac:dyDescent="0.2">
      <c r="A114" s="69" t="s">
        <v>52</v>
      </c>
      <c r="B114" s="73"/>
      <c r="C114" s="72"/>
      <c r="D114" s="74"/>
      <c r="E114" s="72"/>
      <c r="F114" s="58"/>
      <c r="G114" s="58"/>
    </row>
    <row r="115" spans="1:7" s="15" customFormat="1" ht="12" x14ac:dyDescent="0.2">
      <c r="A115" s="66" t="s">
        <v>56</v>
      </c>
      <c r="B115" s="109">
        <v>829.24516120591204</v>
      </c>
      <c r="C115" s="108">
        <v>758.39769541860903</v>
      </c>
      <c r="D115" s="73">
        <f>IFERROR(((B115/C115)-1)*100,IF(B115+C115&lt;&gt;0,100,0))</f>
        <v>9.3417300995617616</v>
      </c>
      <c r="E115" s="72"/>
      <c r="F115" s="109">
        <v>829.24516120591204</v>
      </c>
      <c r="G115" s="109">
        <v>828.61695033522801</v>
      </c>
    </row>
    <row r="116" spans="1:7" s="15" customFormat="1" ht="12" x14ac:dyDescent="0.2">
      <c r="A116" s="66" t="s">
        <v>57</v>
      </c>
      <c r="B116" s="109">
        <v>1179.83183838744</v>
      </c>
      <c r="C116" s="108">
        <v>1026.90561937906</v>
      </c>
      <c r="D116" s="73">
        <f>IFERROR(((B116/C116)-1)*100,IF(B116+C116&lt;&gt;0,100,0))</f>
        <v>14.891944899556609</v>
      </c>
      <c r="E116" s="72"/>
      <c r="F116" s="109">
        <v>1180.99164026891</v>
      </c>
      <c r="G116" s="109">
        <v>1179.83183838744</v>
      </c>
    </row>
    <row r="117" spans="1:7" s="15" customFormat="1" ht="12" x14ac:dyDescent="0.2">
      <c r="A117" s="66" t="s">
        <v>59</v>
      </c>
      <c r="B117" s="109">
        <v>1435.4313672401099</v>
      </c>
      <c r="C117" s="108">
        <v>1222.50059070682</v>
      </c>
      <c r="D117" s="73">
        <f>IFERROR(((B117/C117)-1)*100,IF(B117+C117&lt;&gt;0,100,0))</f>
        <v>17.417642016040126</v>
      </c>
      <c r="E117" s="72"/>
      <c r="F117" s="109">
        <v>1437.21147238515</v>
      </c>
      <c r="G117" s="109">
        <v>1435.2888077802099</v>
      </c>
    </row>
    <row r="118" spans="1:7" s="15" customFormat="1" ht="12" x14ac:dyDescent="0.2">
      <c r="A118" s="66" t="s">
        <v>58</v>
      </c>
      <c r="B118" s="109">
        <v>1321.4863375249799</v>
      </c>
      <c r="C118" s="108">
        <v>1142.00802627196</v>
      </c>
      <c r="D118" s="73">
        <f>IFERROR(((B118/C118)-1)*100,IF(B118+C118&lt;&gt;0,100,0))</f>
        <v>15.716028882819643</v>
      </c>
      <c r="E118" s="72"/>
      <c r="F118" s="109">
        <v>1323.4488736834201</v>
      </c>
      <c r="G118" s="109">
        <v>1319.37573897222</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50</v>
      </c>
      <c r="C127" s="53">
        <v>114</v>
      </c>
      <c r="D127" s="73">
        <f>IFERROR(((B127/C127)-1)*100,IF(B127+C127&lt;&gt;0,100,0))</f>
        <v>-56.140350877192979</v>
      </c>
      <c r="E127" s="53">
        <v>9072</v>
      </c>
      <c r="F127" s="53">
        <v>10939</v>
      </c>
      <c r="G127" s="73">
        <f>IFERROR(((E127/F127)-1)*100,IF(E127+F127&lt;&gt;0,100,0))</f>
        <v>-17.067373617332482</v>
      </c>
    </row>
    <row r="128" spans="1:7" s="15" customFormat="1" ht="12" x14ac:dyDescent="0.2">
      <c r="A128" s="66" t="s">
        <v>74</v>
      </c>
      <c r="B128" s="54">
        <v>1</v>
      </c>
      <c r="C128" s="53">
        <v>5</v>
      </c>
      <c r="D128" s="73">
        <f>IFERROR(((B128/C128)-1)*100,IF(B128+C128&lt;&gt;0,100,0))</f>
        <v>-80</v>
      </c>
      <c r="E128" s="53">
        <v>280</v>
      </c>
      <c r="F128" s="53">
        <v>259</v>
      </c>
      <c r="G128" s="73">
        <f>IFERROR(((E128/F128)-1)*100,IF(E128+F128&lt;&gt;0,100,0))</f>
        <v>8.1081081081081141</v>
      </c>
    </row>
    <row r="129" spans="1:7" s="25" customFormat="1" ht="12" x14ac:dyDescent="0.2">
      <c r="A129" s="69" t="s">
        <v>34</v>
      </c>
      <c r="B129" s="70">
        <f>SUM(B126:B128)</f>
        <v>51</v>
      </c>
      <c r="C129" s="70">
        <f>SUM(C126:C128)</f>
        <v>119</v>
      </c>
      <c r="D129" s="73">
        <f>IFERROR(((B129/C129)-1)*100,IF(B129+C129&lt;&gt;0,100,0))</f>
        <v>-57.142857142857139</v>
      </c>
      <c r="E129" s="70">
        <f>SUM(E126:E128)</f>
        <v>9352</v>
      </c>
      <c r="F129" s="70">
        <f>SUM(F126:F128)</f>
        <v>11198</v>
      </c>
      <c r="G129" s="73">
        <f>IFERROR(((E129/F129)-1)*100,IF(E129+F129&lt;&gt;0,100,0))</f>
        <v>-16.485086622611178</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17</v>
      </c>
      <c r="D132" s="73">
        <f>IFERROR(((B132/C132)-1)*100,IF(B132+C132&lt;&gt;0,100,0))</f>
        <v>-100</v>
      </c>
      <c r="E132" s="53">
        <v>850</v>
      </c>
      <c r="F132" s="53">
        <v>899</v>
      </c>
      <c r="G132" s="73">
        <f>IFERROR(((E132/F132)-1)*100,IF(E132+F132&lt;&gt;0,100,0))</f>
        <v>-5.4505005561735214</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17</v>
      </c>
      <c r="D134" s="73">
        <f>IFERROR(((B134/C134)-1)*100,IF(B134+C134&lt;&gt;0,100,0))</f>
        <v>-100</v>
      </c>
      <c r="E134" s="70">
        <f>SUM(E132:E133)</f>
        <v>850</v>
      </c>
      <c r="F134" s="70">
        <f>SUM(F132:F133)</f>
        <v>899</v>
      </c>
      <c r="G134" s="73">
        <f>IFERROR(((E134/F134)-1)*100,IF(E134+F134&lt;&gt;0,100,0))</f>
        <v>-5.4505005561735214</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31781</v>
      </c>
      <c r="C138" s="53">
        <v>25077</v>
      </c>
      <c r="D138" s="73">
        <f>IFERROR(((B138/C138)-1)*100,IF(B138+C138&lt;&gt;0,100,0))</f>
        <v>26.733660326195306</v>
      </c>
      <c r="E138" s="53">
        <v>11405056</v>
      </c>
      <c r="F138" s="53">
        <v>10927158</v>
      </c>
      <c r="G138" s="73">
        <f>IFERROR(((E138/F138)-1)*100,IF(E138+F138&lt;&gt;0,100,0))</f>
        <v>4.3734885136647694</v>
      </c>
    </row>
    <row r="139" spans="1:7" s="15" customFormat="1" ht="12" x14ac:dyDescent="0.2">
      <c r="A139" s="66" t="s">
        <v>74</v>
      </c>
      <c r="B139" s="54">
        <v>5</v>
      </c>
      <c r="C139" s="53">
        <v>17</v>
      </c>
      <c r="D139" s="73">
        <f>IFERROR(((B139/C139)-1)*100,IF(B139+C139&lt;&gt;0,100,0))</f>
        <v>-70.588235294117638</v>
      </c>
      <c r="E139" s="53">
        <v>10823</v>
      </c>
      <c r="F139" s="53">
        <v>9603</v>
      </c>
      <c r="G139" s="73">
        <f>IFERROR(((E139/F139)-1)*100,IF(E139+F139&lt;&gt;0,100,0))</f>
        <v>12.70436321982713</v>
      </c>
    </row>
    <row r="140" spans="1:7" s="15" customFormat="1" ht="12" x14ac:dyDescent="0.2">
      <c r="A140" s="69" t="s">
        <v>34</v>
      </c>
      <c r="B140" s="70">
        <f>SUM(B137:B139)</f>
        <v>31786</v>
      </c>
      <c r="C140" s="70">
        <f>SUM(C137:C139)</f>
        <v>25094</v>
      </c>
      <c r="D140" s="73">
        <f>IFERROR(((B140/C140)-1)*100,IF(B140+C140&lt;&gt;0,100,0))</f>
        <v>26.667729337690282</v>
      </c>
      <c r="E140" s="70">
        <f>SUM(E137:E139)</f>
        <v>11415879</v>
      </c>
      <c r="F140" s="70">
        <f>SUM(F137:F139)</f>
        <v>10936761</v>
      </c>
      <c r="G140" s="73">
        <f>IFERROR(((E140/F140)-1)*100,IF(E140+F140&lt;&gt;0,100,0))</f>
        <v>4.3808034206836988</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9980</v>
      </c>
      <c r="D143" s="73">
        <f>IFERROR(((B143/C143)-1)*100,)</f>
        <v>-100</v>
      </c>
      <c r="E143" s="53">
        <v>412484</v>
      </c>
      <c r="F143" s="53">
        <v>666792</v>
      </c>
      <c r="G143" s="73">
        <f>IFERROR(((E143/F143)-1)*100,)</f>
        <v>-38.139029862385875</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9980</v>
      </c>
      <c r="D145" s="73">
        <f>IFERROR(((B145/C145)-1)*100,)</f>
        <v>-100</v>
      </c>
      <c r="E145" s="70">
        <f>SUM(E143:E144)</f>
        <v>412484</v>
      </c>
      <c r="F145" s="70">
        <f>SUM(F143:F144)</f>
        <v>666792</v>
      </c>
      <c r="G145" s="73">
        <f>IFERROR(((E145/F145)-1)*100,)</f>
        <v>-38.139029862385875</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2873294.3649599999</v>
      </c>
      <c r="C149" s="53">
        <v>2366085.5361000001</v>
      </c>
      <c r="D149" s="73">
        <f>IFERROR(((B149/C149)-1)*100,IF(B149+C149&lt;&gt;0,100,0))</f>
        <v>21.436622688460716</v>
      </c>
      <c r="E149" s="53">
        <v>1052135919.55483</v>
      </c>
      <c r="F149" s="53">
        <v>944945557.92648995</v>
      </c>
      <c r="G149" s="73">
        <f>IFERROR(((E149/F149)-1)*100,IF(E149+F149&lt;&gt;0,100,0))</f>
        <v>11.343548919744073</v>
      </c>
    </row>
    <row r="150" spans="1:7" x14ac:dyDescent="0.2">
      <c r="A150" s="66" t="s">
        <v>74</v>
      </c>
      <c r="B150" s="54">
        <v>60595.45</v>
      </c>
      <c r="C150" s="53">
        <v>125268.23</v>
      </c>
      <c r="D150" s="73">
        <f>IFERROR(((B150/C150)-1)*100,IF(B150+C150&lt;&gt;0,100,0))</f>
        <v>-51.627439774633999</v>
      </c>
      <c r="E150" s="53">
        <v>81822379.310000002</v>
      </c>
      <c r="F150" s="53">
        <v>70561917.530000001</v>
      </c>
      <c r="G150" s="73">
        <f>IFERROR(((E150/F150)-1)*100,IF(E150+F150&lt;&gt;0,100,0))</f>
        <v>15.958270656707318</v>
      </c>
    </row>
    <row r="151" spans="1:7" s="15" customFormat="1" ht="12" x14ac:dyDescent="0.2">
      <c r="A151" s="69" t="s">
        <v>34</v>
      </c>
      <c r="B151" s="70">
        <f>SUM(B148:B150)</f>
        <v>2933889.8149600001</v>
      </c>
      <c r="C151" s="70">
        <f>SUM(C148:C150)</f>
        <v>2491353.7661000001</v>
      </c>
      <c r="D151" s="73">
        <f>IFERROR(((B151/C151)-1)*100,IF(B151+C151&lt;&gt;0,100,0))</f>
        <v>17.762874742303335</v>
      </c>
      <c r="E151" s="70">
        <f>SUM(E148:E150)</f>
        <v>1133958298.86483</v>
      </c>
      <c r="F151" s="70">
        <f>SUM(F148:F150)</f>
        <v>1015507475.4564899</v>
      </c>
      <c r="G151" s="73">
        <f>IFERROR(((E151/F151)-1)*100,IF(E151+F151&lt;&gt;0,100,0))</f>
        <v>11.664200044917861</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13154.27</v>
      </c>
      <c r="D154" s="73">
        <f>IFERROR(((B154/C154)-1)*100,IF(B154+C154&lt;&gt;0,100,0))</f>
        <v>-100</v>
      </c>
      <c r="E154" s="53">
        <v>562296.66721999994</v>
      </c>
      <c r="F154" s="53">
        <v>809578.66</v>
      </c>
      <c r="G154" s="73">
        <f>IFERROR(((E154/F154)-1)*100,IF(E154+F154&lt;&gt;0,100,0))</f>
        <v>-30.544529518601692</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13154.27</v>
      </c>
      <c r="D156" s="73">
        <f>IFERROR(((B156/C156)-1)*100,IF(B156+C156&lt;&gt;0,100,0))</f>
        <v>-100</v>
      </c>
      <c r="E156" s="70">
        <f>SUM(E154:E155)</f>
        <v>562296.66721999994</v>
      </c>
      <c r="F156" s="70">
        <f>SUM(F154:F155)</f>
        <v>809578.66</v>
      </c>
      <c r="G156" s="73">
        <f>IFERROR(((E156/F156)-1)*100,IF(E156+F156&lt;&gt;0,100,0))</f>
        <v>-30.544529518601692</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1447267</v>
      </c>
      <c r="C160" s="53">
        <v>1405095</v>
      </c>
      <c r="D160" s="73">
        <f>IFERROR(((B160/C160)-1)*100,IF(B160+C160&lt;&gt;0,100,0))</f>
        <v>3.0013628971706563</v>
      </c>
      <c r="E160" s="65"/>
      <c r="F160" s="65"/>
      <c r="G160" s="52"/>
    </row>
    <row r="161" spans="1:7" s="15" customFormat="1" ht="12" x14ac:dyDescent="0.2">
      <c r="A161" s="66" t="s">
        <v>74</v>
      </c>
      <c r="B161" s="54">
        <v>1476</v>
      </c>
      <c r="C161" s="53">
        <v>1400</v>
      </c>
      <c r="D161" s="73">
        <f>IFERROR(((B161/C161)-1)*100,IF(B161+C161&lt;&gt;0,100,0))</f>
        <v>5.428571428571427</v>
      </c>
      <c r="E161" s="65"/>
      <c r="F161" s="65"/>
      <c r="G161" s="52"/>
    </row>
    <row r="162" spans="1:7" s="25" customFormat="1" ht="12" x14ac:dyDescent="0.2">
      <c r="A162" s="69" t="s">
        <v>34</v>
      </c>
      <c r="B162" s="70">
        <f>SUM(B159:B161)</f>
        <v>1448743</v>
      </c>
      <c r="C162" s="70">
        <f>SUM(C159:C161)</f>
        <v>1406495</v>
      </c>
      <c r="D162" s="73">
        <f>IFERROR(((B162/C162)-1)*100,IF(B162+C162&lt;&gt;0,100,0))</f>
        <v>3.0037788971876811</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142317</v>
      </c>
      <c r="C165" s="53">
        <v>167506</v>
      </c>
      <c r="D165" s="73">
        <f>IFERROR(((B165/C165)-1)*100,IF(B165+C165&lt;&gt;0,100,0))</f>
        <v>-15.037670292407434</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142317</v>
      </c>
      <c r="C167" s="70">
        <f>SUM(C165:C166)</f>
        <v>167506</v>
      </c>
      <c r="D167" s="73">
        <f>IFERROR(((B167/C167)-1)*100,IF(B167+C167&lt;&gt;0,100,0))</f>
        <v>-15.037670292407434</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31156</v>
      </c>
      <c r="C175" s="88">
        <v>26450</v>
      </c>
      <c r="D175" s="73">
        <f>IFERROR(((B175/C175)-1)*100,IF(B175+C175&lt;&gt;0,100,0))</f>
        <v>17.792060491493377</v>
      </c>
      <c r="E175" s="88">
        <v>968640</v>
      </c>
      <c r="F175" s="88">
        <v>1046364</v>
      </c>
      <c r="G175" s="73">
        <f>IFERROR(((E175/F175)-1)*100,IF(E175+F175&lt;&gt;0,100,0))</f>
        <v>-7.4280078443065722</v>
      </c>
    </row>
    <row r="176" spans="1:7" x14ac:dyDescent="0.2">
      <c r="A176" s="66" t="s">
        <v>32</v>
      </c>
      <c r="B176" s="87">
        <v>156052</v>
      </c>
      <c r="C176" s="88">
        <v>146766</v>
      </c>
      <c r="D176" s="73">
        <f t="shared" ref="D176:D178" si="5">IFERROR(((B176/C176)-1)*100,IF(B176+C176&lt;&gt;0,100,0))</f>
        <v>6.3270784786667145</v>
      </c>
      <c r="E176" s="88">
        <v>4323296</v>
      </c>
      <c r="F176" s="88">
        <v>4819350</v>
      </c>
      <c r="G176" s="73">
        <f>IFERROR(((E176/F176)-1)*100,IF(E176+F176&lt;&gt;0,100,0))</f>
        <v>-10.292964818907112</v>
      </c>
    </row>
    <row r="177" spans="1:7" x14ac:dyDescent="0.2">
      <c r="A177" s="66" t="s">
        <v>91</v>
      </c>
      <c r="B177" s="87">
        <v>67478283.490329996</v>
      </c>
      <c r="C177" s="88">
        <v>61714127.447690003</v>
      </c>
      <c r="D177" s="73">
        <f t="shared" si="5"/>
        <v>9.3400916143970392</v>
      </c>
      <c r="E177" s="88">
        <v>1945591870.9563601</v>
      </c>
      <c r="F177" s="88">
        <v>2062910106.58214</v>
      </c>
      <c r="G177" s="73">
        <f>IFERROR(((E177/F177)-1)*100,IF(E177+F177&lt;&gt;0,100,0))</f>
        <v>-5.6870260730921718</v>
      </c>
    </row>
    <row r="178" spans="1:7" x14ac:dyDescent="0.2">
      <c r="A178" s="66" t="s">
        <v>92</v>
      </c>
      <c r="B178" s="87">
        <v>216064</v>
      </c>
      <c r="C178" s="88">
        <v>227142</v>
      </c>
      <c r="D178" s="73">
        <f t="shared" si="5"/>
        <v>-4.8771253224854982</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1640</v>
      </c>
      <c r="C181" s="88">
        <v>704</v>
      </c>
      <c r="D181" s="73">
        <f t="shared" ref="D181:D184" si="6">IFERROR(((B181/C181)-1)*100,IF(B181+C181&lt;&gt;0,100,0))</f>
        <v>132.95454545454547</v>
      </c>
      <c r="E181" s="88">
        <v>31162</v>
      </c>
      <c r="F181" s="88">
        <v>29102</v>
      </c>
      <c r="G181" s="73">
        <f t="shared" ref="G181" si="7">IFERROR(((E181/F181)-1)*100,IF(E181+F181&lt;&gt;0,100,0))</f>
        <v>7.078551302315983</v>
      </c>
    </row>
    <row r="182" spans="1:7" x14ac:dyDescent="0.2">
      <c r="A182" s="66" t="s">
        <v>32</v>
      </c>
      <c r="B182" s="87">
        <v>20142</v>
      </c>
      <c r="C182" s="88">
        <v>12164</v>
      </c>
      <c r="D182" s="73">
        <f t="shared" si="6"/>
        <v>65.586977967773748</v>
      </c>
      <c r="E182" s="88">
        <v>359404</v>
      </c>
      <c r="F182" s="88">
        <v>327948</v>
      </c>
      <c r="G182" s="73">
        <f t="shared" ref="G182" si="8">IFERROR(((E182/F182)-1)*100,IF(E182+F182&lt;&gt;0,100,0))</f>
        <v>9.5917645480380962</v>
      </c>
    </row>
    <row r="183" spans="1:7" x14ac:dyDescent="0.2">
      <c r="A183" s="66" t="s">
        <v>91</v>
      </c>
      <c r="B183" s="87">
        <v>317678.52731999999</v>
      </c>
      <c r="C183" s="88">
        <v>182797.97143999999</v>
      </c>
      <c r="D183" s="73">
        <f t="shared" si="6"/>
        <v>73.786680901036149</v>
      </c>
      <c r="E183" s="88">
        <v>7358701.5213599997</v>
      </c>
      <c r="F183" s="88">
        <v>6752391.3653600002</v>
      </c>
      <c r="G183" s="73">
        <f t="shared" ref="G183" si="9">IFERROR(((E183/F183)-1)*100,IF(E183+F183&lt;&gt;0,100,0))</f>
        <v>8.9791915662707602</v>
      </c>
    </row>
    <row r="184" spans="1:7" x14ac:dyDescent="0.2">
      <c r="A184" s="66" t="s">
        <v>92</v>
      </c>
      <c r="B184" s="87">
        <v>68706</v>
      </c>
      <c r="C184" s="88">
        <v>66614</v>
      </c>
      <c r="D184" s="73">
        <f t="shared" si="6"/>
        <v>3.1404809799741695</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2025-09-01T10:53:51Z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