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F2DF7537-A6EC-4237-A135-5577A02A6B3B}"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<sst xmlns="http://schemas.openxmlformats.org/spreadsheetml/2006/main" count="265" uniqueCount="100">
  <si>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</si>
  <si>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</si>
  <si>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</si>
  <si>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</si>
  <si>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</si>
  <si>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</si>
  <si>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</si>
  <si>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</si>
  <si>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</si>
  <si>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</si>
  <si>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</si>
  <si>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</si>
  <si>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</si>
  <si>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</si>
  <si>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</si>
  <si>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</si>
  <si>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</si>
  <si>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</si>
  <si>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</si>
  <si>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</si>
  <si>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</si>
  <si>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</si>
  <si>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</si>
  <si>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</si>
  <si>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</si>
  <si>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</si>
  <si>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</si>
  <si>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</si>
  <si>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</si>
  <si>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</si>
  <si>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</si>
  <si>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</si>
  <si>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</si>
  <si>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</si>
  <si>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</si>
  <si>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</si>
  <si>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</si>
  <si>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</si>
  <si>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</si>
  <si>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</si>
  <si>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</si>
  <si>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</si>
  <si>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</si>
  <si>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</si>
  <si>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</si>
  <si>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</si>
  <si>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</si>
  <si>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</si>
  <si>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</si>
  <si>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</si>
  <si>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</si>
  <si>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</si>
  <si>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</si>
  <si>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</si>
  <si>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</si>
  <si>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</si>
  <si>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</si>
  <si>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</si>
  <si>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</si>
  <si>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</si>
  <si>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</si>
  <si>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</si>
  <si>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</si>
  <si>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</si>
  <si>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</si>
  <si>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</si>
  <si>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</si>
  <si>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</si>
  <si>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</si>
  <si>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</si>
  <si>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</si>
  <si>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</si>
  <si>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</si>
  <si>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</si>
  <si>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</si>
  <si>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</si>
  <si>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</si>
  <si>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</si>
  <si>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</si>
  <si>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</si>
  <si>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</si>
  <si>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</si>
  <si>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</si>
  <si>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</si>
  <si>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</si>
  <si>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</si>
  <si>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</si>
  <si>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</si>
  <si>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</si>
  <si>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</si>
  <si>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</si>
  <si>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</si>
  <si>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</si>
  <si>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</si>
  <si>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</si>
  <si>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</si>
  <si>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</si>
  <si>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26 September 2025</t>
  </si>
  <si>
    <t>26.09.2025</t>
  </si>
  <si>
    <t>27.09.2024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</si>
</sst>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1838252</v>
      </c>
      <c r="C11" s="54">
        <v>2140484</v>
      </c>
      <c r="D11" s="73">
        <f>IFERROR(((B11/C11)-1)*100,IF(B11+C11&lt;&gt;0,100,0))</f>
        <v>-14.119797204744344</v>
      </c>
      <c r="E11" s="54">
        <v>73070348</v>
      </c>
      <c r="F11" s="54">
        <v>68948684</v>
      </c>
      <c r="G11" s="73">
        <f>IFERROR(((E11/F11)-1)*100,IF(E11+F11&lt;&gt;0,100,0))</f>
        <v>5.9778718909268891</v>
      </c>
    </row>
    <row r="12" spans="1:7" s="15" customFormat="1" ht="12" x14ac:dyDescent="0.2">
      <c r="A12" s="51" t="s">
        <v>9</v>
      </c>
      <c r="B12" s="54">
        <v>1260018.2520000001</v>
      </c>
      <c r="C12" s="54">
        <v>1372973.909</v>
      </c>
      <c r="D12" s="73">
        <f>IFERROR(((B12/C12)-1)*100,IF(B12+C12&lt;&gt;0,100,0))</f>
        <v>-8.2270796451092583</v>
      </c>
      <c r="E12" s="54">
        <v>63161557.568000004</v>
      </c>
      <c r="F12" s="54">
        <v>56953462.031999998</v>
      </c>
      <c r="G12" s="73">
        <f>IFERROR(((E12/F12)-1)*100,IF(E12+F12&lt;&gt;0,100,0))</f>
        <v>10.900295284089868</v>
      </c>
    </row>
    <row r="13" spans="1:7" s="15" customFormat="1" ht="12" x14ac:dyDescent="0.2">
      <c r="A13" s="51" t="s">
        <v>10</v>
      </c>
      <c r="B13" s="54">
        <v>130551711.230268</v>
      </c>
      <c r="C13" s="54">
        <v>108342618.612533</v>
      </c>
      <c r="D13" s="73">
        <f>IFERROR(((B13/C13)-1)*100,IF(B13+C13&lt;&gt;0,100,0))</f>
        <v>20.498943907901701</v>
      </c>
      <c r="E13" s="54">
        <v>5229932477.4501801</v>
      </c>
      <c r="F13" s="54">
        <v>3951172901.2690501</v>
      </c>
      <c r="G13" s="73">
        <f>IFERROR(((E13/F13)-1)*100,IF(E13+F13&lt;&gt;0,100,0))</f>
        <v>32.36405007157277</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404</v>
      </c>
      <c r="C16" s="54">
        <v>396</v>
      </c>
      <c r="D16" s="73">
        <f>IFERROR(((B16/C16)-1)*100,IF(B16+C16&lt;&gt;0,100,0))</f>
        <v>2.020202020202011</v>
      </c>
      <c r="E16" s="54">
        <v>17642</v>
      </c>
      <c r="F16" s="54">
        <v>16931</v>
      </c>
      <c r="G16" s="73">
        <f>IFERROR(((E16/F16)-1)*100,IF(E16+F16&lt;&gt;0,100,0))</f>
        <v>4.1993975547811813</v>
      </c>
    </row>
    <row r="17" spans="1:7" s="15" customFormat="1" ht="12" x14ac:dyDescent="0.2">
      <c r="A17" s="51" t="s">
        <v>9</v>
      </c>
      <c r="B17" s="54">
        <v>177542.201</v>
      </c>
      <c r="C17" s="54">
        <v>173101.13200000001</v>
      </c>
      <c r="D17" s="73">
        <f>IFERROR(((B17/C17)-1)*100,IF(B17+C17&lt;&gt;0,100,0))</f>
        <v>2.5655921187158981</v>
      </c>
      <c r="E17" s="54">
        <v>9438020.3660000004</v>
      </c>
      <c r="F17" s="54">
        <v>8516152.3220000006</v>
      </c>
      <c r="G17" s="73">
        <f>IFERROR(((E17/F17)-1)*100,IF(E17+F17&lt;&gt;0,100,0))</f>
        <v>10.82493606435988</v>
      </c>
    </row>
    <row r="18" spans="1:7" s="15" customFormat="1" ht="12" x14ac:dyDescent="0.2">
      <c r="A18" s="51" t="s">
        <v>10</v>
      </c>
      <c r="B18" s="54">
        <v>17118985.289838899</v>
      </c>
      <c r="C18" s="54">
        <v>13440805.0681739</v>
      </c>
      <c r="D18" s="73">
        <f>IFERROR(((B18/C18)-1)*100,IF(B18+C18&lt;&gt;0,100,0))</f>
        <v>27.365773128980631</v>
      </c>
      <c r="E18" s="54">
        <v>730719518.16462803</v>
      </c>
      <c r="F18" s="54">
        <v>441412374.57670802</v>
      </c>
      <c r="G18" s="73">
        <f>IFERROR(((E18/F18)-1)*100,IF(E18+F18&lt;&gt;0,100,0))</f>
        <v>65.541239949457889</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21772480.005660001</v>
      </c>
      <c r="C24" s="53">
        <v>16442363.52259</v>
      </c>
      <c r="D24" s="52">
        <f>B24-C24</f>
        <v>5330116.483070001</v>
      </c>
      <c r="E24" s="54">
        <v>737724196.66790998</v>
      </c>
      <c r="F24" s="54">
        <v>555920174.21905994</v>
      </c>
      <c r="G24" s="52">
        <f>E24-F24</f>
        <v>181804022.44885004</v>
      </c>
    </row>
    <row r="25" spans="1:7" s="15" customFormat="1" ht="12" x14ac:dyDescent="0.2">
      <c r="A25" s="55" t="s">
        <v>15</v>
      </c>
      <c r="B25" s="53">
        <v>30356722.41745</v>
      </c>
      <c r="C25" s="53">
        <v>16856923.703469999</v>
      </c>
      <c r="D25" s="52">
        <f>B25-C25</f>
        <v>13499798.71398</v>
      </c>
      <c r="E25" s="54">
        <v>939815332.73162997</v>
      </c>
      <c r="F25" s="54">
        <v>648357834.31632996</v>
      </c>
      <c r="G25" s="52">
        <f>E25-F25</f>
        <v>291457498.41530001</v>
      </c>
    </row>
    <row r="26" spans="1:7" s="25" customFormat="1" ht="12" x14ac:dyDescent="0.2">
      <c r="A26" s="56" t="s">
        <v>16</v>
      </c>
      <c r="B26" s="57">
        <f>B24-B25</f>
        <v>-8584242.4117899984</v>
      </c>
      <c r="C26" s="57">
        <f>C24-C25</f>
        <v>-414560.18087999895</v>
      </c>
      <c r="D26" s="57"/>
      <c r="E26" s="57">
        <f>E24-E25</f>
        <v>-202091136.06371999</v>
      </c>
      <c r="F26" s="57">
        <f>F24-F25</f>
        <v>-92437660.097270012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106700.13827661</v>
      </c>
      <c r="C33" s="104">
        <v>87579.706717570007</v>
      </c>
      <c r="D33" s="73">
        <f t="shared" ref="D33:D42" si="0">IFERROR(((B33/C33)-1)*100,IF(B33+C33&lt;&gt;0,100,0))</f>
        <v>21.832034241334242</v>
      </c>
      <c r="E33" s="51"/>
      <c r="F33" s="104">
        <v>106968.14</v>
      </c>
      <c r="G33" s="104">
        <v>105565.98</v>
      </c>
    </row>
    <row r="34" spans="1:7" s="15" customFormat="1" ht="12" x14ac:dyDescent="0.2">
      <c r="A34" s="51" t="s">
        <v>23</v>
      </c>
      <c r="B34" s="104">
        <v>102880.44576416</v>
      </c>
      <c r="C34" s="104">
        <v>92528.320256179999</v>
      </c>
      <c r="D34" s="73">
        <f t="shared" si="0"/>
        <v>11.188061643525394</v>
      </c>
      <c r="E34" s="51"/>
      <c r="F34" s="104">
        <v>103060.83</v>
      </c>
      <c r="G34" s="104">
        <v>101221.52</v>
      </c>
    </row>
    <row r="35" spans="1:7" s="15" customFormat="1" ht="12" x14ac:dyDescent="0.2">
      <c r="A35" s="51" t="s">
        <v>24</v>
      </c>
      <c r="B35" s="104">
        <v>97063.307292840007</v>
      </c>
      <c r="C35" s="104">
        <v>89408.773312079997</v>
      </c>
      <c r="D35" s="73">
        <f t="shared" si="0"/>
        <v>8.561278381531956</v>
      </c>
      <c r="E35" s="51"/>
      <c r="F35" s="104">
        <v>99408.35</v>
      </c>
      <c r="G35" s="104">
        <v>96545.79</v>
      </c>
    </row>
    <row r="36" spans="1:7" s="15" customFormat="1" ht="12" x14ac:dyDescent="0.2">
      <c r="A36" s="51" t="s">
        <v>25</v>
      </c>
      <c r="B36" s="104">
        <v>99706.316998909999</v>
      </c>
      <c r="C36" s="104">
        <v>79510.601088990006</v>
      </c>
      <c r="D36" s="73">
        <f t="shared" si="0"/>
        <v>25.400029220401077</v>
      </c>
      <c r="E36" s="51"/>
      <c r="F36" s="104">
        <v>99908.95</v>
      </c>
      <c r="G36" s="104">
        <v>98247.82</v>
      </c>
    </row>
    <row r="37" spans="1:7" s="15" customFormat="1" ht="12" x14ac:dyDescent="0.2">
      <c r="A37" s="51" t="s">
        <v>79</v>
      </c>
      <c r="B37" s="104">
        <v>110255.19809946</v>
      </c>
      <c r="C37" s="104">
        <v>59021.574665250002</v>
      </c>
      <c r="D37" s="73">
        <f t="shared" si="0"/>
        <v>86.804907738889426</v>
      </c>
      <c r="E37" s="51"/>
      <c r="F37" s="104">
        <v>110774.34</v>
      </c>
      <c r="G37" s="104">
        <v>102810.15</v>
      </c>
    </row>
    <row r="38" spans="1:7" s="15" customFormat="1" ht="12" x14ac:dyDescent="0.2">
      <c r="A38" s="51" t="s">
        <v>26</v>
      </c>
      <c r="B38" s="104">
        <v>139797.54084092</v>
      </c>
      <c r="C38" s="104">
        <v>120741.05866359999</v>
      </c>
      <c r="D38" s="73">
        <f t="shared" si="0"/>
        <v>15.782934478331679</v>
      </c>
      <c r="E38" s="51"/>
      <c r="F38" s="104">
        <v>141415.71</v>
      </c>
      <c r="G38" s="104">
        <v>138718.56</v>
      </c>
    </row>
    <row r="39" spans="1:7" s="15" customFormat="1" ht="12" x14ac:dyDescent="0.2">
      <c r="A39" s="51" t="s">
        <v>27</v>
      </c>
      <c r="B39" s="104">
        <v>21245.724634540002</v>
      </c>
      <c r="C39" s="104">
        <v>21545.323851069999</v>
      </c>
      <c r="D39" s="73">
        <f t="shared" si="0"/>
        <v>-1.3905533219224164</v>
      </c>
      <c r="E39" s="51"/>
      <c r="F39" s="104">
        <v>21862.61</v>
      </c>
      <c r="G39" s="104">
        <v>21054.82</v>
      </c>
    </row>
    <row r="40" spans="1:7" s="15" customFormat="1" ht="12" x14ac:dyDescent="0.2">
      <c r="A40" s="51" t="s">
        <v>28</v>
      </c>
      <c r="B40" s="104">
        <v>135554.84982043001</v>
      </c>
      <c r="C40" s="104">
        <v>123538.61069555</v>
      </c>
      <c r="D40" s="73">
        <f t="shared" si="0"/>
        <v>9.7267073485980617</v>
      </c>
      <c r="E40" s="51"/>
      <c r="F40" s="104">
        <v>138027.82999999999</v>
      </c>
      <c r="G40" s="104">
        <v>134419.26999999999</v>
      </c>
    </row>
    <row r="41" spans="1:7" s="15" customFormat="1" ht="12" x14ac:dyDescent="0.2">
      <c r="A41" s="51" t="s">
        <v>29</v>
      </c>
      <c r="B41" s="59"/>
      <c r="C41" s="59"/>
      <c r="D41" s="73">
        <f t="shared" si="0"/>
        <v>0</v>
      </c>
      <c r="E41" s="51"/>
      <c r="F41" s="59"/>
      <c r="G41" s="59"/>
    </row>
    <row r="42" spans="1:7" s="15" customFormat="1" ht="12" x14ac:dyDescent="0.2">
      <c r="A42" s="51" t="s">
        <v>78</v>
      </c>
      <c r="B42" s="104">
        <v>636.34298459000001</v>
      </c>
      <c r="C42" s="104">
        <v>644.78217472999995</v>
      </c>
      <c r="D42" s="73">
        <f t="shared" si="0"/>
        <v>-1.3088435863683467</v>
      </c>
      <c r="E42" s="51"/>
      <c r="F42" s="104">
        <v>652.84</v>
      </c>
      <c r="G42" s="104">
        <v>621.04999999999995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22948.1396028257</v>
      </c>
      <c r="D48" s="59"/>
      <c r="E48" s="105">
        <v>19755.3227241186</v>
      </c>
      <c r="F48" s="59"/>
      <c r="G48" s="73">
        <f>IFERROR(((C48/E48)-1)*100,IF(C48+E48&lt;&gt;0,100,0))</f>
        <v>16.161805723422074</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2941</v>
      </c>
      <c r="D54" s="62"/>
      <c r="E54" s="106">
        <v>587207</v>
      </c>
      <c r="F54" s="106">
        <v>75054371.155000001</v>
      </c>
      <c r="G54" s="106">
        <v>10982691.345380001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4918</v>
      </c>
      <c r="C68" s="53">
        <v>5463</v>
      </c>
      <c r="D68" s="73">
        <f>IFERROR(((B68/C68)-1)*100,IF(B68+C68&lt;&gt;0,100,0))</f>
        <v>-9.9762035511623655</v>
      </c>
      <c r="E68" s="53">
        <v>225893</v>
      </c>
      <c r="F68" s="53">
        <v>232880</v>
      </c>
      <c r="G68" s="73">
        <f>IFERROR(((E68/F68)-1)*100,IF(E68+F68&lt;&gt;0,100,0))</f>
        <v>-3.0002576434215</v>
      </c>
    </row>
    <row r="69" spans="1:7" s="15" customFormat="1" ht="12" x14ac:dyDescent="0.2">
      <c r="A69" s="66" t="s">
        <v>54</v>
      </c>
      <c r="B69" s="54">
        <v>230032485.505</v>
      </c>
      <c r="C69" s="53">
        <v>190751252.41</v>
      </c>
      <c r="D69" s="73">
        <f>IFERROR(((B69/C69)-1)*100,IF(B69+C69&lt;&gt;0,100,0))</f>
        <v>20.59290966570908</v>
      </c>
      <c r="E69" s="53">
        <v>10270513370.778</v>
      </c>
      <c r="F69" s="53">
        <v>9248029470.0300007</v>
      </c>
      <c r="G69" s="73">
        <f>IFERROR(((E69/F69)-1)*100,IF(E69+F69&lt;&gt;0,100,0))</f>
        <v>11.056235320849183</v>
      </c>
    </row>
    <row r="70" spans="1:7" s="15" customFormat="1" ht="12" x14ac:dyDescent="0.2">
      <c r="A70" s="66" t="s">
        <v>55</v>
      </c>
      <c r="B70" s="54">
        <v>223710241.43421</v>
      </c>
      <c r="C70" s="53">
        <v>189729866.56088999</v>
      </c>
      <c r="D70" s="73">
        <f>IFERROR(((B70/C70)-1)*100,IF(B70+C70&lt;&gt;0,100,0))</f>
        <v>17.909871276072753</v>
      </c>
      <c r="E70" s="53">
        <v>9635711267.7606602</v>
      </c>
      <c r="F70" s="53">
        <v>8340891982.4353704</v>
      </c>
      <c r="G70" s="73">
        <f>IFERROR(((E70/F70)-1)*100,IF(E70+F70&lt;&gt;0,100,0))</f>
        <v>15.523750793703828</v>
      </c>
    </row>
    <row r="71" spans="1:7" s="15" customFormat="1" ht="12" x14ac:dyDescent="0.2">
      <c r="A71" s="66" t="s">
        <v>93</v>
      </c>
      <c r="B71" s="73">
        <f>IFERROR(B69/B68/1000,)</f>
        <v>46.773583876575849</v>
      </c>
      <c r="C71" s="73">
        <f>IFERROR(C69/C68/1000,)</f>
        <v>34.916941682225882</v>
      </c>
      <c r="D71" s="73">
        <f>IFERROR(((B71/C71)-1)*100,IF(B71+C71&lt;&gt;0,100,0))</f>
        <v>33.95670303045317</v>
      </c>
      <c r="E71" s="73">
        <f>IFERROR(E69/E68/1000,)</f>
        <v>45.466275496708612</v>
      </c>
      <c r="F71" s="73">
        <f>IFERROR(F69/F68/1000,)</f>
        <v>39.71156591390416</v>
      </c>
      <c r="G71" s="73">
        <f>IFERROR(((E71/F71)-1)*100,IF(E71+F71&lt;&gt;0,100,0))</f>
        <v>14.491268350587916</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2955</v>
      </c>
      <c r="C74" s="53">
        <v>2237</v>
      </c>
      <c r="D74" s="73">
        <f>IFERROR(((B74/C74)-1)*100,IF(B74+C74&lt;&gt;0,100,0))</f>
        <v>32.096557890031299</v>
      </c>
      <c r="E74" s="53">
        <v>100808</v>
      </c>
      <c r="F74" s="53">
        <v>99732</v>
      </c>
      <c r="G74" s="73">
        <f>IFERROR(((E74/F74)-1)*100,IF(E74+F74&lt;&gt;0,100,0))</f>
        <v>1.0788914290297935</v>
      </c>
    </row>
    <row r="75" spans="1:7" s="15" customFormat="1" ht="12" x14ac:dyDescent="0.2">
      <c r="A75" s="66" t="s">
        <v>54</v>
      </c>
      <c r="B75" s="54">
        <v>732242058.50600004</v>
      </c>
      <c r="C75" s="53">
        <v>620378266.63800001</v>
      </c>
      <c r="D75" s="73">
        <f>IFERROR(((B75/C75)-1)*100,IF(B75+C75&lt;&gt;0,100,0))</f>
        <v>18.03154589444609</v>
      </c>
      <c r="E75" s="53">
        <v>28051825117.091999</v>
      </c>
      <c r="F75" s="53">
        <v>25769659564.582001</v>
      </c>
      <c r="G75" s="73">
        <f>IFERROR(((E75/F75)-1)*100,IF(E75+F75&lt;&gt;0,100,0))</f>
        <v>8.8560174681027615</v>
      </c>
    </row>
    <row r="76" spans="1:7" s="15" customFormat="1" ht="12" x14ac:dyDescent="0.2">
      <c r="A76" s="66" t="s">
        <v>55</v>
      </c>
      <c r="B76" s="54">
        <v>716899835.45471001</v>
      </c>
      <c r="C76" s="53">
        <v>594842177.90772998</v>
      </c>
      <c r="D76" s="73">
        <f>IFERROR(((B76/C76)-1)*100,IF(B76+C76&lt;&gt;0,100,0))</f>
        <v>20.519334721068351</v>
      </c>
      <c r="E76" s="53">
        <v>26490662557.156399</v>
      </c>
      <c r="F76" s="53">
        <v>23221868652.495998</v>
      </c>
      <c r="G76" s="73">
        <f>IFERROR(((E76/F76)-1)*100,IF(E76+F76&lt;&gt;0,100,0))</f>
        <v>14.076360320421744</v>
      </c>
    </row>
    <row r="77" spans="1:7" s="15" customFormat="1" ht="12" x14ac:dyDescent="0.2">
      <c r="A77" s="66" t="s">
        <v>93</v>
      </c>
      <c r="B77" s="73">
        <f>IFERROR(B75/B74/1000,)</f>
        <v>247.79765093265655</v>
      </c>
      <c r="C77" s="73">
        <f>IFERROR(C75/C74/1000,)</f>
        <v>277.32600207331245</v>
      </c>
      <c r="D77" s="73">
        <f>IFERROR(((B77/C77)-1)*100,IF(B77+C77&lt;&gt;0,100,0))</f>
        <v>-10.647523463324561</v>
      </c>
      <c r="E77" s="73">
        <f>IFERROR(E75/E74/1000,)</f>
        <v>278.26983093694946</v>
      </c>
      <c r="F77" s="73">
        <f>IFERROR(F75/F74/1000,)</f>
        <v>258.38907837586731</v>
      </c>
      <c r="G77" s="73">
        <f>IFERROR(((E77/F77)-1)*100,IF(E77+F77&lt;&gt;0,100,0))</f>
        <v>7.6941148929532188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238</v>
      </c>
      <c r="C80" s="53">
        <v>181</v>
      </c>
      <c r="D80" s="73">
        <f>IFERROR(((B80/C80)-1)*100,IF(B80+C80&lt;&gt;0,100,0))</f>
        <v>31.491712707182316</v>
      </c>
      <c r="E80" s="53">
        <v>12036</v>
      </c>
      <c r="F80" s="53">
        <v>8199</v>
      </c>
      <c r="G80" s="73">
        <f>IFERROR(((E80/F80)-1)*100,IF(E80+F80&lt;&gt;0,100,0))</f>
        <v>46.798390047566784</v>
      </c>
    </row>
    <row r="81" spans="1:7" s="15" customFormat="1" ht="12" x14ac:dyDescent="0.2">
      <c r="A81" s="66" t="s">
        <v>54</v>
      </c>
      <c r="B81" s="54">
        <v>26574983.75</v>
      </c>
      <c r="C81" s="53">
        <v>2951909.236</v>
      </c>
      <c r="D81" s="73">
        <f>IFERROR(((B81/C81)-1)*100,IF(B81+C81&lt;&gt;0,100,0))</f>
        <v>800.26425697324532</v>
      </c>
      <c r="E81" s="53">
        <v>777350058.98399997</v>
      </c>
      <c r="F81" s="53">
        <v>858654580.75100005</v>
      </c>
      <c r="G81" s="73">
        <f>IFERROR(((E81/F81)-1)*100,IF(E81+F81&lt;&gt;0,100,0))</f>
        <v>-9.4688275809219125</v>
      </c>
    </row>
    <row r="82" spans="1:7" s="15" customFormat="1" ht="12" x14ac:dyDescent="0.2">
      <c r="A82" s="66" t="s">
        <v>55</v>
      </c>
      <c r="B82" s="54">
        <v>3965398.8473398401</v>
      </c>
      <c r="C82" s="53">
        <v>-1560104.5613400899</v>
      </c>
      <c r="D82" s="73">
        <f>IFERROR(((B82/C82)-1)*100,IF(B82+C82&lt;&gt;0,100,0))</f>
        <v>-354.17519732995743</v>
      </c>
      <c r="E82" s="53">
        <v>165748333.11034399</v>
      </c>
      <c r="F82" s="53">
        <v>187663190.33541</v>
      </c>
      <c r="G82" s="73">
        <f>IFERROR(((E82/F82)-1)*100,IF(E82+F82&lt;&gt;0,100,0))</f>
        <v>-11.677760132872962</v>
      </c>
    </row>
    <row r="83" spans="1:7" x14ac:dyDescent="0.2">
      <c r="A83" s="66" t="s">
        <v>93</v>
      </c>
      <c r="B83" s="73">
        <f>IFERROR(B81/B80/1000,)</f>
        <v>111.65959558823531</v>
      </c>
      <c r="C83" s="73">
        <f>IFERROR(C81/C80/1000,)</f>
        <v>16.308890806629833</v>
      </c>
      <c r="D83" s="73">
        <f>IFERROR(((B83/C83)-1)*100,IF(B83+C83&lt;&gt;0,100,0))</f>
        <v>584.65475005108158</v>
      </c>
      <c r="E83" s="73">
        <f>IFERROR(E81/E80/1000,)</f>
        <v>64.585415335992025</v>
      </c>
      <c r="F83" s="73">
        <f>IFERROR(F81/F80/1000,)</f>
        <v>104.726744816563</v>
      </c>
      <c r="G83" s="73">
        <f>IFERROR(((E83/F83)-1)*100,IF(E83+F83&lt;&gt;0,100,0))</f>
        <v>-38.329587681620026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8111</v>
      </c>
      <c r="C86" s="51">
        <f>C68+C74+C80</f>
        <v>7881</v>
      </c>
      <c r="D86" s="73">
        <f>IFERROR(((B86/C86)-1)*100,IF(B86+C86&lt;&gt;0,100,0))</f>
        <v>2.9184113691155922</v>
      </c>
      <c r="E86" s="51">
        <f>E68+E74+E80</f>
        <v>338737</v>
      </c>
      <c r="F86" s="51">
        <f>F68+F74+F80</f>
        <v>340811</v>
      </c>
      <c r="G86" s="73">
        <f>IFERROR(((E86/F86)-1)*100,IF(E86+F86&lt;&gt;0,100,0))</f>
        <v>-0.60854843300245376</v>
      </c>
    </row>
    <row r="87" spans="1:7" s="15" customFormat="1" ht="12" x14ac:dyDescent="0.2">
      <c r="A87" s="66" t="s">
        <v>54</v>
      </c>
      <c r="B87" s="51">
        <f t="shared" ref="B87:C87" si="1">B69+B75+B81</f>
        <v>988849527.76100004</v>
      </c>
      <c r="C87" s="51">
        <f t="shared" si="1"/>
        <v>814081428.28399992</v>
      </c>
      <c r="D87" s="73">
        <f>IFERROR(((B87/C87)-1)*100,IF(B87+C87&lt;&gt;0,100,0))</f>
        <v>21.468134931587034</v>
      </c>
      <c r="E87" s="51">
        <f t="shared" ref="E87:F87" si="2">E69+E75+E81</f>
        <v>39099688546.853996</v>
      </c>
      <c r="F87" s="51">
        <f t="shared" si="2"/>
        <v>35876343615.362999</v>
      </c>
      <c r="G87" s="73">
        <f>IFERROR(((E87/F87)-1)*100,IF(E87+F87&lt;&gt;0,100,0))</f>
        <v>8.9845971095858559</v>
      </c>
    </row>
    <row r="88" spans="1:7" s="15" customFormat="1" ht="12" x14ac:dyDescent="0.2">
      <c r="A88" s="66" t="s">
        <v>55</v>
      </c>
      <c r="B88" s="51">
        <f t="shared" ref="B88:C88" si="3">B70+B76+B82</f>
        <v>944575475.73625994</v>
      </c>
      <c r="C88" s="51">
        <f t="shared" si="3"/>
        <v>783011939.90727985</v>
      </c>
      <c r="D88" s="73">
        <f>IFERROR(((B88/C88)-1)*100,IF(B88+C88&lt;&gt;0,100,0))</f>
        <v>20.633597981674654</v>
      </c>
      <c r="E88" s="51">
        <f t="shared" ref="E88:F88" si="4">E70+E76+E82</f>
        <v>36292122158.027405</v>
      </c>
      <c r="F88" s="51">
        <f t="shared" si="4"/>
        <v>31750423825.266781</v>
      </c>
      <c r="G88" s="73">
        <f>IFERROR(((E88/F88)-1)*100,IF(E88+F88&lt;&gt;0,100,0))</f>
        <v>14.304370731411687</v>
      </c>
    </row>
    <row r="89" spans="1:7" x14ac:dyDescent="0.2">
      <c r="A89" s="66" t="s">
        <v>94</v>
      </c>
      <c r="B89" s="73">
        <f>IFERROR((B75/B87)*100,IF(B75+B87&lt;&gt;0,100,0))</f>
        <v>74.049897173332042</v>
      </c>
      <c r="C89" s="73">
        <f>IFERROR((C75/C87)*100,IF(C75+C87&lt;&gt;0,100,0))</f>
        <v>76.20592302979982</v>
      </c>
      <c r="D89" s="73">
        <f>IFERROR(((B89/C89)-1)*100,IF(B89+C89&lt;&gt;0,100,0))</f>
        <v>-2.8292103431706739</v>
      </c>
      <c r="E89" s="73">
        <f>IFERROR((E75/E87)*100,IF(E75+E87&lt;&gt;0,100,0))</f>
        <v>71.744369737055308</v>
      </c>
      <c r="F89" s="73">
        <f>IFERROR((F75/F87)*100,IF(F75+F87&lt;&gt;0,100,0))</f>
        <v>71.829113470601541</v>
      </c>
      <c r="G89" s="73">
        <f>IFERROR(((E89/F89)-1)*100,IF(E89+F89&lt;&gt;0,100,0))</f>
        <v>-0.11797964565011254</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161383140.79899999</v>
      </c>
      <c r="C97" s="107">
        <v>55755845.770000003</v>
      </c>
      <c r="D97" s="52">
        <f>B97-C97</f>
        <v>105627295.02899998</v>
      </c>
      <c r="E97" s="107">
        <v>4102671183.079</v>
      </c>
      <c r="F97" s="107">
        <v>3767950018.408</v>
      </c>
      <c r="G97" s="68">
        <f>E97-F97</f>
        <v>334721164.671</v>
      </c>
    </row>
    <row r="98" spans="1:7" s="15" customFormat="1" ht="13.5" x14ac:dyDescent="0.2">
      <c r="A98" s="66" t="s">
        <v>88</v>
      </c>
      <c r="B98" s="53">
        <v>120613829.37</v>
      </c>
      <c r="C98" s="107">
        <v>45587548.780000001</v>
      </c>
      <c r="D98" s="52">
        <f>B98-C98</f>
        <v>75026280.590000004</v>
      </c>
      <c r="E98" s="107">
        <v>3940894770.1880002</v>
      </c>
      <c r="F98" s="107">
        <v>3687173974.3590002</v>
      </c>
      <c r="G98" s="68">
        <f>E98-F98</f>
        <v>253720795.829</v>
      </c>
    </row>
    <row r="99" spans="1:7" s="15" customFormat="1" ht="12" x14ac:dyDescent="0.2">
      <c r="A99" s="69" t="s">
        <v>16</v>
      </c>
      <c r="B99" s="52">
        <f>B97-B98</f>
        <v>40769311.42899999</v>
      </c>
      <c r="C99" s="52">
        <f>C97-C98</f>
        <v>10168296.990000002</v>
      </c>
      <c r="D99" s="70"/>
      <c r="E99" s="52">
        <f>E97-E98</f>
        <v>161776412.89099979</v>
      </c>
      <c r="F99" s="70">
        <f>F97-F98</f>
        <v>80776044.048999786</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1255.45438491609</v>
      </c>
      <c r="C111" s="108">
        <v>1099.69806328039</v>
      </c>
      <c r="D111" s="73">
        <f>IFERROR(((B111/C111)-1)*100,IF(B111+C111&lt;&gt;0,100,0))</f>
        <v>14.163553327636148</v>
      </c>
      <c r="E111" s="72"/>
      <c r="F111" s="109">
        <v>1258.0551779078</v>
      </c>
      <c r="G111" s="109">
        <v>1253.55616762984</v>
      </c>
    </row>
    <row r="112" spans="1:7" s="15" customFormat="1" ht="12" x14ac:dyDescent="0.2">
      <c r="A112" s="66" t="s">
        <v>50</v>
      </c>
      <c r="B112" s="109">
        <v>1233.6066596589601</v>
      </c>
      <c r="C112" s="108">
        <v>1082.24789072561</v>
      </c>
      <c r="D112" s="73">
        <f>IFERROR(((B112/C112)-1)*100,IF(B112+C112&lt;&gt;0,100,0))</f>
        <v>13.985591492524808</v>
      </c>
      <c r="E112" s="72"/>
      <c r="F112" s="109">
        <v>1236.2881113804399</v>
      </c>
      <c r="G112" s="109">
        <v>1232.0027640006699</v>
      </c>
    </row>
    <row r="113" spans="1:7" s="15" customFormat="1" ht="12" x14ac:dyDescent="0.2">
      <c r="A113" s="66" t="s">
        <v>51</v>
      </c>
      <c r="B113" s="109">
        <v>1387.56003933993</v>
      </c>
      <c r="C113" s="108">
        <v>1201.58174873133</v>
      </c>
      <c r="D113" s="73">
        <f>IFERROR(((B113/C113)-1)*100,IF(B113+C113&lt;&gt;0,100,0))</f>
        <v>15.477789239472228</v>
      </c>
      <c r="E113" s="72"/>
      <c r="F113" s="109">
        <v>1389.1846489560501</v>
      </c>
      <c r="G113" s="109">
        <v>1382.8860250305099</v>
      </c>
    </row>
    <row r="114" spans="1:7" s="25" customFormat="1" ht="12" x14ac:dyDescent="0.2">
      <c r="A114" s="69" t="s">
        <v>52</v>
      </c>
      <c r="B114" s="73"/>
      <c r="C114" s="72"/>
      <c r="D114" s="74"/>
      <c r="E114" s="72"/>
      <c r="F114" s="58"/>
      <c r="G114" s="58"/>
    </row>
    <row r="115" spans="1:7" s="15" customFormat="1" ht="12" x14ac:dyDescent="0.2">
      <c r="A115" s="66" t="s">
        <v>56</v>
      </c>
      <c r="B115" s="109">
        <v>834.58098313601204</v>
      </c>
      <c r="C115" s="108">
        <v>766.96325299618195</v>
      </c>
      <c r="D115" s="73">
        <f>IFERROR(((B115/C115)-1)*100,IF(B115+C115&lt;&gt;0,100,0))</f>
        <v>8.8162933329175566</v>
      </c>
      <c r="E115" s="72"/>
      <c r="F115" s="109">
        <v>834.72449909391605</v>
      </c>
      <c r="G115" s="109">
        <v>834.29596589603102</v>
      </c>
    </row>
    <row r="116" spans="1:7" s="15" customFormat="1" ht="12" x14ac:dyDescent="0.2">
      <c r="A116" s="66" t="s">
        <v>57</v>
      </c>
      <c r="B116" s="109">
        <v>1199.6954905063201</v>
      </c>
      <c r="C116" s="108">
        <v>1053.79165578639</v>
      </c>
      <c r="D116" s="73">
        <f>IFERROR(((B116/C116)-1)*100,IF(B116+C116&lt;&gt;0,100,0))</f>
        <v>13.84560543052029</v>
      </c>
      <c r="E116" s="72"/>
      <c r="F116" s="109">
        <v>1202.0308140359</v>
      </c>
      <c r="G116" s="109">
        <v>1199.6954905063201</v>
      </c>
    </row>
    <row r="117" spans="1:7" s="15" customFormat="1" ht="12" x14ac:dyDescent="0.2">
      <c r="A117" s="66" t="s">
        <v>59</v>
      </c>
      <c r="B117" s="109">
        <v>1488.50169646157</v>
      </c>
      <c r="C117" s="108">
        <v>1275.0207373118101</v>
      </c>
      <c r="D117" s="73">
        <f>IFERROR(((B117/C117)-1)*100,IF(B117+C117&lt;&gt;0,100,0))</f>
        <v>16.743332316292548</v>
      </c>
      <c r="E117" s="72"/>
      <c r="F117" s="109">
        <v>1494.86040947675</v>
      </c>
      <c r="G117" s="109">
        <v>1488.50169646157</v>
      </c>
    </row>
    <row r="118" spans="1:7" s="15" customFormat="1" ht="12" x14ac:dyDescent="0.2">
      <c r="A118" s="66" t="s">
        <v>58</v>
      </c>
      <c r="B118" s="109">
        <v>1387.0056874899899</v>
      </c>
      <c r="C118" s="108">
        <v>1206.43792364616</v>
      </c>
      <c r="D118" s="73">
        <f>IFERROR(((B118/C118)-1)*100,IF(B118+C118&lt;&gt;0,100,0))</f>
        <v>14.967016562121028</v>
      </c>
      <c r="E118" s="72"/>
      <c r="F118" s="109">
        <v>1388.5554399898299</v>
      </c>
      <c r="G118" s="109">
        <v>1380.41135723461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95</v>
      </c>
      <c r="C127" s="53">
        <v>126</v>
      </c>
      <c r="D127" s="73">
        <f>IFERROR(((B127/C127)-1)*100,IF(B127+C127&lt;&gt;0,100,0))</f>
        <v>-24.603174603174605</v>
      </c>
      <c r="E127" s="53">
        <v>9637</v>
      </c>
      <c r="F127" s="53">
        <v>11643</v>
      </c>
      <c r="G127" s="73">
        <f>IFERROR(((E127/F127)-1)*100,IF(E127+F127&lt;&gt;0,100,0))</f>
        <v>-17.229236451086493</v>
      </c>
    </row>
    <row r="128" spans="1:7" s="15" customFormat="1" ht="12" x14ac:dyDescent="0.2">
      <c r="A128" s="66" t="s">
        <v>74</v>
      </c>
      <c r="B128" s="54">
        <v>0</v>
      </c>
      <c r="C128" s="53">
        <v>2</v>
      </c>
      <c r="D128" s="73">
        <f>IFERROR(((B128/C128)-1)*100,IF(B128+C128&lt;&gt;0,100,0))</f>
        <v>-100</v>
      </c>
      <c r="E128" s="53">
        <v>288</v>
      </c>
      <c r="F128" s="53">
        <v>271</v>
      </c>
      <c r="G128" s="73">
        <f>IFERROR(((E128/F128)-1)*100,IF(E128+F128&lt;&gt;0,100,0))</f>
        <v>6.2730627306273101</v>
      </c>
    </row>
    <row r="129" spans="1:7" s="25" customFormat="1" ht="12" x14ac:dyDescent="0.2">
      <c r="A129" s="69" t="s">
        <v>34</v>
      </c>
      <c r="B129" s="70">
        <f>SUM(B126:B128)</f>
        <v>95</v>
      </c>
      <c r="C129" s="70">
        <f>SUM(C126:C128)</f>
        <v>128</v>
      </c>
      <c r="D129" s="73">
        <f>IFERROR(((B129/C129)-1)*100,IF(B129+C129&lt;&gt;0,100,0))</f>
        <v>-25.78125</v>
      </c>
      <c r="E129" s="70">
        <f>SUM(E126:E128)</f>
        <v>9925</v>
      </c>
      <c r="F129" s="70">
        <f>SUM(F126:F128)</f>
        <v>11914</v>
      </c>
      <c r="G129" s="73">
        <f>IFERROR(((E129/F129)-1)*100,IF(E129+F129&lt;&gt;0,100,0))</f>
        <v>-16.694644955514526</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79</v>
      </c>
      <c r="C132" s="53">
        <v>3</v>
      </c>
      <c r="D132" s="73">
        <f>IFERROR(((B132/C132)-1)*100,IF(B132+C132&lt;&gt;0,100,0))</f>
        <v>2533.333333333333</v>
      </c>
      <c r="E132" s="53">
        <v>975</v>
      </c>
      <c r="F132" s="53">
        <v>909</v>
      </c>
      <c r="G132" s="73">
        <f>IFERROR(((E132/F132)-1)*100,IF(E132+F132&lt;&gt;0,100,0))</f>
        <v>7.2607260726072598</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79</v>
      </c>
      <c r="C134" s="70">
        <f>SUM(C132:C133)</f>
        <v>3</v>
      </c>
      <c r="D134" s="73">
        <f>IFERROR(((B134/C134)-1)*100,IF(B134+C134&lt;&gt;0,100,0))</f>
        <v>2533.333333333333</v>
      </c>
      <c r="E134" s="70">
        <f>SUM(E132:E133)</f>
        <v>975</v>
      </c>
      <c r="F134" s="70">
        <f>SUM(F132:F133)</f>
        <v>909</v>
      </c>
      <c r="G134" s="73">
        <f>IFERROR(((E134/F134)-1)*100,IF(E134+F134&lt;&gt;0,100,0))</f>
        <v>7.2607260726072598</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20603</v>
      </c>
      <c r="C138" s="53">
        <v>615411</v>
      </c>
      <c r="D138" s="73">
        <f>IFERROR(((B138/C138)-1)*100,IF(B138+C138&lt;&gt;0,100,0))</f>
        <v>-96.652156038809835</v>
      </c>
      <c r="E138" s="53">
        <v>11618047</v>
      </c>
      <c r="F138" s="53">
        <v>11757435</v>
      </c>
      <c r="G138" s="73">
        <f>IFERROR(((E138/F138)-1)*100,IF(E138+F138&lt;&gt;0,100,0))</f>
        <v>-1.185530687603209</v>
      </c>
    </row>
    <row r="139" spans="1:7" s="15" customFormat="1" ht="12" x14ac:dyDescent="0.2">
      <c r="A139" s="66" t="s">
        <v>74</v>
      </c>
      <c r="B139" s="54">
        <v>0</v>
      </c>
      <c r="C139" s="53">
        <v>9</v>
      </c>
      <c r="D139" s="73">
        <f>IFERROR(((B139/C139)-1)*100,IF(B139+C139&lt;&gt;0,100,0))</f>
        <v>-100</v>
      </c>
      <c r="E139" s="53">
        <v>10857</v>
      </c>
      <c r="F139" s="53">
        <v>9829</v>
      </c>
      <c r="G139" s="73">
        <f>IFERROR(((E139/F139)-1)*100,IF(E139+F139&lt;&gt;0,100,0))</f>
        <v>10.458846271238166</v>
      </c>
    </row>
    <row r="140" spans="1:7" s="15" customFormat="1" ht="12" x14ac:dyDescent="0.2">
      <c r="A140" s="69" t="s">
        <v>34</v>
      </c>
      <c r="B140" s="70">
        <f>SUM(B137:B139)</f>
        <v>20603</v>
      </c>
      <c r="C140" s="70">
        <f>SUM(C137:C139)</f>
        <v>615420</v>
      </c>
      <c r="D140" s="73">
        <f>IFERROR(((B140/C140)-1)*100,IF(B140+C140&lt;&gt;0,100,0))</f>
        <v>-96.652204998212596</v>
      </c>
      <c r="E140" s="70">
        <f>SUM(E137:E139)</f>
        <v>11628904</v>
      </c>
      <c r="F140" s="70">
        <f>SUM(F137:F139)</f>
        <v>11767264</v>
      </c>
      <c r="G140" s="73">
        <f>IFERROR(((E140/F140)-1)*100,IF(E140+F140&lt;&gt;0,100,0))</f>
        <v>-1.1758043331058121</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21250</v>
      </c>
      <c r="C143" s="53">
        <v>33</v>
      </c>
      <c r="D143" s="73">
        <f>IFERROR(((B143/C143)-1)*100,)</f>
        <v>64293.939393939399</v>
      </c>
      <c r="E143" s="53">
        <v>484477</v>
      </c>
      <c r="F143" s="53">
        <v>667525</v>
      </c>
      <c r="G143" s="73">
        <f>IFERROR(((E143/F143)-1)*100,)</f>
        <v>-27.421894311074489</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21250</v>
      </c>
      <c r="C145" s="70">
        <f>SUM(C143:C144)</f>
        <v>33</v>
      </c>
      <c r="D145" s="73">
        <f>IFERROR(((B145/C145)-1)*100,)</f>
        <v>64293.939393939399</v>
      </c>
      <c r="E145" s="70">
        <f>SUM(E143:E144)</f>
        <v>484477</v>
      </c>
      <c r="F145" s="70">
        <f>SUM(F143:F144)</f>
        <v>667525</v>
      </c>
      <c r="G145" s="73">
        <f>IFERROR(((E145/F145)-1)*100,)</f>
        <v>-27.421894311074489</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1913742.2800799999</v>
      </c>
      <c r="C149" s="53">
        <v>55648127.413330004</v>
      </c>
      <c r="D149" s="73">
        <f>IFERROR(((B149/C149)-1)*100,IF(B149+C149&lt;&gt;0,100,0))</f>
        <v>-96.560994288512973</v>
      </c>
      <c r="E149" s="53">
        <v>1073494709.4287699</v>
      </c>
      <c r="F149" s="53">
        <v>1021283412.07839</v>
      </c>
      <c r="G149" s="73">
        <f>IFERROR(((E149/F149)-1)*100,IF(E149+F149&lt;&gt;0,100,0))</f>
        <v>5.1123220775833422</v>
      </c>
    </row>
    <row r="150" spans="1:7" x14ac:dyDescent="0.2">
      <c r="A150" s="66" t="s">
        <v>74</v>
      </c>
      <c r="B150" s="54">
        <v>0</v>
      </c>
      <c r="C150" s="53">
        <v>69455.17</v>
      </c>
      <c r="D150" s="73">
        <f>IFERROR(((B150/C150)-1)*100,IF(B150+C150&lt;&gt;0,100,0))</f>
        <v>-100</v>
      </c>
      <c r="E150" s="53">
        <v>82180891.189999998</v>
      </c>
      <c r="F150" s="53">
        <v>71500069.730000004</v>
      </c>
      <c r="G150" s="73">
        <f>IFERROR(((E150/F150)-1)*100,IF(E150+F150&lt;&gt;0,100,0))</f>
        <v>14.938197263769283</v>
      </c>
    </row>
    <row r="151" spans="1:7" s="15" customFormat="1" ht="12" x14ac:dyDescent="0.2">
      <c r="A151" s="69" t="s">
        <v>34</v>
      </c>
      <c r="B151" s="70">
        <f>SUM(B148:B150)</f>
        <v>1913742.2800799999</v>
      </c>
      <c r="C151" s="70">
        <f>SUM(C148:C150)</f>
        <v>55717582.583330005</v>
      </c>
      <c r="D151" s="73">
        <f>IFERROR(((B151/C151)-1)*100,IF(B151+C151&lt;&gt;0,100,0))</f>
        <v>-96.565281206847317</v>
      </c>
      <c r="E151" s="70">
        <f>SUM(E148:E150)</f>
        <v>1155675600.6187699</v>
      </c>
      <c r="F151" s="70">
        <f>SUM(F148:F150)</f>
        <v>1092783481.8083899</v>
      </c>
      <c r="G151" s="73">
        <f>IFERROR(((E151/F151)-1)*100,IF(E151+F151&lt;&gt;0,100,0))</f>
        <v>5.7552223159800242</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56284.415000000001</v>
      </c>
      <c r="C154" s="53">
        <v>78.224729999999994</v>
      </c>
      <c r="D154" s="73">
        <f>IFERROR(((B154/C154)-1)*100,IF(B154+C154&lt;&gt;0,100,0))</f>
        <v>71852.201049463518</v>
      </c>
      <c r="E154" s="53">
        <v>714513.17822</v>
      </c>
      <c r="F154" s="53">
        <v>810451.83473</v>
      </c>
      <c r="G154" s="73">
        <f>IFERROR(((E154/F154)-1)*100,IF(E154+F154&lt;&gt;0,100,0))</f>
        <v>-11.837675281710203</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56284.415000000001</v>
      </c>
      <c r="C156" s="70">
        <f>SUM(C154:C155)</f>
        <v>78.224729999999994</v>
      </c>
      <c r="D156" s="73">
        <f>IFERROR(((B156/C156)-1)*100,IF(B156+C156&lt;&gt;0,100,0))</f>
        <v>71852.201049463518</v>
      </c>
      <c r="E156" s="70">
        <f>SUM(E154:E155)</f>
        <v>714513.17822</v>
      </c>
      <c r="F156" s="70">
        <f>SUM(F154:F155)</f>
        <v>810451.83473</v>
      </c>
      <c r="G156" s="73">
        <f>IFERROR(((E156/F156)-1)*100,IF(E156+F156&lt;&gt;0,100,0))</f>
        <v>-11.837675281710203</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1466704</v>
      </c>
      <c r="C160" s="53">
        <v>1734744</v>
      </c>
      <c r="D160" s="73">
        <f>IFERROR(((B160/C160)-1)*100,IF(B160+C160&lt;&gt;0,100,0))</f>
        <v>-15.451271196211081</v>
      </c>
      <c r="E160" s="65"/>
      <c r="F160" s="65"/>
      <c r="G160" s="52"/>
    </row>
    <row r="161" spans="1:7" s="15" customFormat="1" ht="12" x14ac:dyDescent="0.2">
      <c r="A161" s="66" t="s">
        <v>74</v>
      </c>
      <c r="B161" s="54">
        <v>1494</v>
      </c>
      <c r="C161" s="53">
        <v>1589</v>
      </c>
      <c r="D161" s="73">
        <f>IFERROR(((B161/C161)-1)*100,IF(B161+C161&lt;&gt;0,100,0))</f>
        <v>-5.9786028949024512</v>
      </c>
      <c r="E161" s="65"/>
      <c r="F161" s="65"/>
      <c r="G161" s="52"/>
    </row>
    <row r="162" spans="1:7" s="25" customFormat="1" ht="12" x14ac:dyDescent="0.2">
      <c r="A162" s="69" t="s">
        <v>34</v>
      </c>
      <c r="B162" s="70">
        <f>SUM(B159:B161)</f>
        <v>1468198</v>
      </c>
      <c r="C162" s="70">
        <f>SUM(C159:C161)</f>
        <v>1736333</v>
      </c>
      <c r="D162" s="73">
        <f>IFERROR(((B162/C162)-1)*100,IF(B162+C162&lt;&gt;0,100,0))</f>
        <v>-15.442602311883725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164037</v>
      </c>
      <c r="C165" s="53">
        <v>168006</v>
      </c>
      <c r="D165" s="73">
        <f>IFERROR(((B165/C165)-1)*100,IF(B165+C165&lt;&gt;0,100,0))</f>
        <v>-2.3624156280132813</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164037</v>
      </c>
      <c r="C167" s="70">
        <f>SUM(C165:C166)</f>
        <v>168006</v>
      </c>
      <c r="D167" s="73">
        <f>IFERROR(((B167/C167)-1)*100,IF(B167+C167&lt;&gt;0,100,0))</f>
        <v>-2.3624156280132813</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17628</v>
      </c>
      <c r="C175" s="88">
        <v>18056</v>
      </c>
      <c r="D175" s="73">
        <f>IFERROR(((B175/C175)-1)*100,IF(B175+C175&lt;&gt;0,100,0))</f>
        <v>-2.3704031900753209</v>
      </c>
      <c r="E175" s="88">
        <v>1055992</v>
      </c>
      <c r="F175" s="88">
        <v>1134038</v>
      </c>
      <c r="G175" s="73">
        <f>IFERROR(((E175/F175)-1)*100,IF(E175+F175&lt;&gt;0,100,0))</f>
        <v>-6.8821326974933816</v>
      </c>
    </row>
    <row r="176" spans="1:7" x14ac:dyDescent="0.2">
      <c r="A176" s="66" t="s">
        <v>32</v>
      </c>
      <c r="B176" s="87">
        <v>74792</v>
      </c>
      <c r="C176" s="88">
        <v>70660</v>
      </c>
      <c r="D176" s="73">
        <f t="shared" ref="D176:D178" si="5">IFERROR(((B176/C176)-1)*100,IF(B176+C176&lt;&gt;0,100,0))</f>
        <v>5.8477214831587965</v>
      </c>
      <c r="E176" s="88">
        <v>4734520</v>
      </c>
      <c r="F176" s="88">
        <v>5217770</v>
      </c>
      <c r="G176" s="73">
        <f>IFERROR(((E176/F176)-1)*100,IF(E176+F176&lt;&gt;0,100,0))</f>
        <v>-9.2616194274565586</v>
      </c>
    </row>
    <row r="177" spans="1:7" x14ac:dyDescent="0.2">
      <c r="A177" s="66" t="s">
        <v>91</v>
      </c>
      <c r="B177" s="87">
        <v>32021796.924710002</v>
      </c>
      <c r="C177" s="88">
        <v>32484890.168609999</v>
      </c>
      <c r="D177" s="73">
        <f t="shared" si="5"/>
        <v>-1.4255650596211145</v>
      </c>
      <c r="E177" s="88">
        <v>2116531528.25718</v>
      </c>
      <c r="F177" s="88">
        <v>2239086249.7816801</v>
      </c>
      <c r="G177" s="73">
        <f>IFERROR(((E177/F177)-1)*100,IF(E177+F177&lt;&gt;0,100,0))</f>
        <v>-5.4734256680129985</v>
      </c>
    </row>
    <row r="178" spans="1:7" x14ac:dyDescent="0.2">
      <c r="A178" s="66" t="s">
        <v>92</v>
      </c>
      <c r="B178" s="87">
        <v>221868</v>
      </c>
      <c r="C178" s="88">
        <v>214662</v>
      </c>
      <c r="D178" s="73">
        <f t="shared" si="5"/>
        <v>3.356905274338251</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422</v>
      </c>
      <c r="C181" s="88">
        <v>360</v>
      </c>
      <c r="D181" s="73">
        <f t="shared" ref="D181:D184" si="6">IFERROR(((B181/C181)-1)*100,IF(B181+C181&lt;&gt;0,100,0))</f>
        <v>17.222222222222229</v>
      </c>
      <c r="E181" s="88">
        <v>33944</v>
      </c>
      <c r="F181" s="88">
        <v>30906</v>
      </c>
      <c r="G181" s="73">
        <f t="shared" ref="G181" si="7">IFERROR(((E181/F181)-1)*100,IF(E181+F181&lt;&gt;0,100,0))</f>
        <v>9.8298065100627774</v>
      </c>
    </row>
    <row r="182" spans="1:7" x14ac:dyDescent="0.2">
      <c r="A182" s="66" t="s">
        <v>32</v>
      </c>
      <c r="B182" s="87">
        <v>5902</v>
      </c>
      <c r="C182" s="88">
        <v>2222</v>
      </c>
      <c r="D182" s="73">
        <f t="shared" si="6"/>
        <v>165.6165616561656</v>
      </c>
      <c r="E182" s="88">
        <v>404734</v>
      </c>
      <c r="F182" s="88">
        <v>357614</v>
      </c>
      <c r="G182" s="73">
        <f t="shared" ref="G182" si="8">IFERROR(((E182/F182)-1)*100,IF(E182+F182&lt;&gt;0,100,0))</f>
        <v>13.176217933302393</v>
      </c>
    </row>
    <row r="183" spans="1:7" x14ac:dyDescent="0.2">
      <c r="A183" s="66" t="s">
        <v>91</v>
      </c>
      <c r="B183" s="87">
        <v>82895.019820000001</v>
      </c>
      <c r="C183" s="88">
        <v>33628.153839999999</v>
      </c>
      <c r="D183" s="73">
        <f t="shared" si="6"/>
        <v>146.50481918932488</v>
      </c>
      <c r="E183" s="88">
        <v>8272687.5961199999</v>
      </c>
      <c r="F183" s="88">
        <v>7201135.9376800004</v>
      </c>
      <c r="G183" s="73">
        <f t="shared" ref="G183" si="9">IFERROR(((E183/F183)-1)*100,IF(E183+F183&lt;&gt;0,100,0))</f>
        <v>14.880314268657212</v>
      </c>
    </row>
    <row r="184" spans="1:7" x14ac:dyDescent="0.2">
      <c r="A184" s="66" t="s">
        <v>92</v>
      </c>
      <c r="B184" s="87">
        <v>85056</v>
      </c>
      <c r="C184" s="88">
        <v>79524</v>
      </c>
      <c r="D184" s="73">
        <f t="shared" si="6"/>
        <v>6.9563905236155188</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2025-09-29T12:26:32Z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