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5AB3BD79-640F-48EA-90D8-38228D4E63AE}"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<sst xmlns="http://schemas.openxmlformats.org/spreadsheetml/2006/main" count="265" uniqueCount="100">
  <si>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</si>
  <si>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</si>
  <si>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</si>
  <si>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</si>
  <si>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</si>
  <si>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</si>
  <si>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</si>
  <si>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</si>
  <si>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</si>
  <si>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</si>
  <si>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</si>
  <si>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</si>
  <si>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</si>
  <si>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</si>
  <si>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</si>
  <si>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</si>
  <si>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</si>
  <si>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</si>
  <si>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</si>
  <si>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</si>
  <si>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</si>
  <si>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</si>
  <si>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</si>
  <si>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</si>
  <si>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</si>
  <si>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</si>
  <si>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</si>
  <si>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</si>
  <si>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</si>
  <si>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</si>
  <si>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</si>
  <si>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</si>
  <si>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</si>
  <si>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</si>
  <si>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</si>
  <si>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</si>
  <si>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</si>
  <si>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</si>
  <si>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</si>
  <si>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</si>
  <si>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</si>
  <si>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</si>
  <si>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</si>
  <si>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</si>
  <si>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</si>
  <si>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</si>
  <si>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</si>
  <si>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</si>
  <si>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</si>
  <si>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</si>
  <si>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</si>
  <si>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</si>
  <si>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</si>
  <si>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</si>
  <si>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</si>
  <si>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</si>
  <si>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</si>
  <si>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</si>
  <si>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</si>
  <si>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</si>
  <si>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</si>
  <si>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</si>
  <si>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</si>
  <si>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</si>
  <si>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</si>
  <si>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</si>
  <si>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</si>
  <si>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</si>
  <si>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</si>
  <si>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</si>
  <si>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</si>
  <si>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</si>
  <si>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</si>
  <si>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</si>
  <si>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</si>
  <si>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</si>
  <si>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</si>
  <si>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</si>
  <si>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</si>
  <si>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</si>
  <si>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</si>
  <si>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</si>
  <si>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</si>
  <si>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</si>
  <si>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</si>
  <si>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</si>
  <si>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</si>
  <si>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</si>
  <si>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</si>
  <si>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</si>
  <si>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</si>
  <si>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</si>
  <si>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</si>
  <si>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</si>
  <si>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</si>
  <si>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</si>
  <si>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</si>
  <si>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24 October 2025</t>
  </si>
  <si>
    <t>24.10.2025</t>
  </si>
  <si>
    <t>25.10.2024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</si>
</sst>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2025</v>
      </c>
      <c r="F10" s="103">
        <v>2024</v>
      </c>
      <c r="G10" s="26" t="s">
        <v>7</v>
      </c>
    </row>
    <row r="11" spans="1:7" s="15" customFormat="1" ht="12" x14ac:dyDescent="0.2">
      <c r="A11" s="51" t="s">
        <v>8</v>
      </c>
      <c r="B11" s="54">
        <v>2179451</v>
      </c>
      <c r="C11" s="54">
        <v>1777623</v>
      </c>
      <c r="D11" s="73">
        <f>IFERROR(((B11/C11)-1)*100,IF(B11+C11&lt;&gt;0,100,0))</f>
        <v>22.604793029793147</v>
      </c>
      <c r="E11" s="54">
        <v>81657910</v>
      </c>
      <c r="F11" s="54">
        <v>76454563</v>
      </c>
      <c r="G11" s="73">
        <f>IFERROR(((E11/F11)-1)*100,IF(E11+F11&lt;&gt;0,100,0))</f>
        <v>6.8058030754815757</v>
      </c>
    </row>
    <row r="12" spans="1:7" s="15" customFormat="1" ht="12" x14ac:dyDescent="0.2">
      <c r="A12" s="51" t="s">
        <v>9</v>
      </c>
      <c r="B12" s="54">
        <v>1664901.6189999999</v>
      </c>
      <c r="C12" s="54">
        <v>1331902.338</v>
      </c>
      <c r="D12" s="73">
        <f>IFERROR(((B12/C12)-1)*100,IF(B12+C12&lt;&gt;0,100,0))</f>
        <v>25.001779146963244</v>
      </c>
      <c r="E12" s="54">
        <v>70368972.201000005</v>
      </c>
      <c r="F12" s="54">
        <v>62808063.783</v>
      </c>
      <c r="G12" s="73">
        <f>IFERROR(((E12/F12)-1)*100,IF(E12+F12&lt;&gt;0,100,0))</f>
        <v>12.038117341306243</v>
      </c>
    </row>
    <row r="13" spans="1:7" s="15" customFormat="1" ht="12" x14ac:dyDescent="0.2">
      <c r="A13" s="51" t="s">
        <v>10</v>
      </c>
      <c r="B13" s="54">
        <v>159629452.31278101</v>
      </c>
      <c r="C13" s="54">
        <v>109379191.40676101</v>
      </c>
      <c r="D13" s="73">
        <f>IFERROR(((B13/C13)-1)*100,IF(B13+C13&lt;&gt;0,100,0))</f>
        <v>45.94133514769603</v>
      </c>
      <c r="E13" s="54">
        <v>5842952552.4387703</v>
      </c>
      <c r="F13" s="54">
        <v>4396036961.2256804</v>
      </c>
      <c r="G13" s="73">
        <f>IFERROR(((E13/F13)-1)*100,IF(E13+F13&lt;&gt;0,100,0))</f>
        <v>32.914090667919879</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479</v>
      </c>
      <c r="C16" s="54">
        <v>402</v>
      </c>
      <c r="D16" s="73">
        <f>IFERROR(((B16/C16)-1)*100,IF(B16+C16&lt;&gt;0,100,0))</f>
        <v>19.154228855721399</v>
      </c>
      <c r="E16" s="54">
        <v>19763</v>
      </c>
      <c r="F16" s="54">
        <v>18783</v>
      </c>
      <c r="G16" s="73">
        <f>IFERROR(((E16/F16)-1)*100,IF(E16+F16&lt;&gt;0,100,0))</f>
        <v>5.2174838950114433</v>
      </c>
    </row>
    <row r="17" spans="1:7" s="15" customFormat="1" ht="12" x14ac:dyDescent="0.2">
      <c r="A17" s="51" t="s">
        <v>9</v>
      </c>
      <c r="B17" s="54">
        <v>182018.217</v>
      </c>
      <c r="C17" s="54">
        <v>164361.61499999999</v>
      </c>
      <c r="D17" s="73">
        <f>IFERROR(((B17/C17)-1)*100,IF(B17+C17&lt;&gt;0,100,0))</f>
        <v>10.742533772255779</v>
      </c>
      <c r="E17" s="54">
        <v>10507294.822000001</v>
      </c>
      <c r="F17" s="54">
        <v>9186862.6840000004</v>
      </c>
      <c r="G17" s="73">
        <f>IFERROR(((E17/F17)-1)*100,IF(E17+F17&lt;&gt;0,100,0))</f>
        <v>14.3730475072811</v>
      </c>
    </row>
    <row r="18" spans="1:7" s="15" customFormat="1" ht="12" x14ac:dyDescent="0.2">
      <c r="A18" s="51" t="s">
        <v>10</v>
      </c>
      <c r="B18" s="54">
        <v>18320526.9532215</v>
      </c>
      <c r="C18" s="54">
        <v>19529494.606851298</v>
      </c>
      <c r="D18" s="73">
        <f>IFERROR(((B18/C18)-1)*100,IF(B18+C18&lt;&gt;0,100,0))</f>
        <v>-6.1904707621346811</v>
      </c>
      <c r="E18" s="54">
        <v>802150937.22840202</v>
      </c>
      <c r="F18" s="54">
        <v>499711690.25881499</v>
      </c>
      <c r="G18" s="73">
        <f>IFERROR(((E18/F18)-1)*100,IF(E18+F18&lt;&gt;0,100,0))</f>
        <v>60.522747989534743</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2025</v>
      </c>
      <c r="F23" s="103">
        <v>2024</v>
      </c>
      <c r="G23" s="26" t="s">
        <v>13</v>
      </c>
    </row>
    <row r="24" spans="1:7" s="15" customFormat="1" ht="12" x14ac:dyDescent="0.2">
      <c r="A24" s="51" t="s">
        <v>14</v>
      </c>
      <c r="B24" s="53">
        <v>26768332.099959999</v>
      </c>
      <c r="C24" s="53">
        <v>17487932.545779999</v>
      </c>
      <c r="D24" s="52">
        <f>B24-C24</f>
        <v>9280399.55418</v>
      </c>
      <c r="E24" s="54">
        <v>851464687.51303995</v>
      </c>
      <c r="F24" s="54">
        <v>623168463.77983999</v>
      </c>
      <c r="G24" s="52">
        <f>E24-F24</f>
        <v>228296223.73319995</v>
      </c>
    </row>
    <row r="25" spans="1:7" s="15" customFormat="1" ht="12" x14ac:dyDescent="0.2">
      <c r="A25" s="55" t="s">
        <v>15</v>
      </c>
      <c r="B25" s="53">
        <v>25907993.29008</v>
      </c>
      <c r="C25" s="53">
        <v>20569017.484450001</v>
      </c>
      <c r="D25" s="52">
        <f>B25-C25</f>
        <v>5338975.8056299984</v>
      </c>
      <c r="E25" s="54">
        <v>1052512284.86282</v>
      </c>
      <c r="F25" s="54">
        <v>729976559.92097998</v>
      </c>
      <c r="G25" s="52">
        <f>E25-F25</f>
        <v>322535724.94184005</v>
      </c>
    </row>
    <row r="26" spans="1:7" s="25" customFormat="1" ht="12" x14ac:dyDescent="0.2">
      <c r="A26" s="56" t="s">
        <v>16</v>
      </c>
      <c r="B26" s="57">
        <f>B24-B25</f>
        <v>860338.80987999961</v>
      </c>
      <c r="C26" s="57">
        <f>C24-C25</f>
        <v>-3081084.9386700019</v>
      </c>
      <c r="D26" s="57"/>
      <c r="E26" s="57">
        <f>E24-E25</f>
        <v>-201047597.34978008</v>
      </c>
      <c r="F26" s="57">
        <f>F24-F25</f>
        <v>-106808096.14113998</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110443.73420578</v>
      </c>
      <c r="C33" s="104">
        <v>87015.806972520004</v>
      </c>
      <c r="D33" s="73">
        <f t="shared" ref="D33:D42" si="0">IFERROR(((B33/C33)-1)*100,IF(B33+C33&lt;&gt;0,100,0))</f>
        <v>26.923760232044547</v>
      </c>
      <c r="E33" s="51"/>
      <c r="F33" s="104">
        <v>111618.62</v>
      </c>
      <c r="G33" s="104">
        <v>107637.52</v>
      </c>
    </row>
    <row r="34" spans="1:7" s="15" customFormat="1" ht="12" x14ac:dyDescent="0.2">
      <c r="A34" s="51" t="s">
        <v>23</v>
      </c>
      <c r="B34" s="104">
        <v>105684.61172934</v>
      </c>
      <c r="C34" s="104">
        <v>93107.79981153</v>
      </c>
      <c r="D34" s="73">
        <f t="shared" si="0"/>
        <v>13.507796278365669</v>
      </c>
      <c r="E34" s="51"/>
      <c r="F34" s="104">
        <v>106719.25</v>
      </c>
      <c r="G34" s="104">
        <v>102247.3</v>
      </c>
    </row>
    <row r="35" spans="1:7" s="15" customFormat="1" ht="12" x14ac:dyDescent="0.2">
      <c r="A35" s="51" t="s">
        <v>24</v>
      </c>
      <c r="B35" s="104">
        <v>101887.50011949999</v>
      </c>
      <c r="C35" s="104">
        <v>88768.898758230003</v>
      </c>
      <c r="D35" s="73">
        <f t="shared" si="0"/>
        <v>14.778375697776379</v>
      </c>
      <c r="E35" s="51"/>
      <c r="F35" s="104">
        <v>102630.15</v>
      </c>
      <c r="G35" s="104">
        <v>99974.23</v>
      </c>
    </row>
    <row r="36" spans="1:7" s="15" customFormat="1" ht="12" x14ac:dyDescent="0.2">
      <c r="A36" s="51" t="s">
        <v>25</v>
      </c>
      <c r="B36" s="104">
        <v>103114.19660773</v>
      </c>
      <c r="C36" s="104">
        <v>78929.380212389995</v>
      </c>
      <c r="D36" s="73">
        <f t="shared" si="0"/>
        <v>30.641082357749937</v>
      </c>
      <c r="E36" s="51"/>
      <c r="F36" s="104">
        <v>104311.03999999999</v>
      </c>
      <c r="G36" s="104">
        <v>100215.61</v>
      </c>
    </row>
    <row r="37" spans="1:7" s="15" customFormat="1" ht="12" x14ac:dyDescent="0.2">
      <c r="A37" s="51" t="s">
        <v>79</v>
      </c>
      <c r="B37" s="104">
        <v>108090.15876151</v>
      </c>
      <c r="C37" s="104">
        <v>62527.767619329999</v>
      </c>
      <c r="D37" s="73">
        <f t="shared" si="0"/>
        <v>72.867452136728318</v>
      </c>
      <c r="E37" s="51"/>
      <c r="F37" s="104">
        <v>115610.51</v>
      </c>
      <c r="G37" s="104">
        <v>99924.05</v>
      </c>
    </row>
    <row r="38" spans="1:7" s="15" customFormat="1" ht="12" x14ac:dyDescent="0.2">
      <c r="A38" s="51" t="s">
        <v>26</v>
      </c>
      <c r="B38" s="104">
        <v>145245.9950698</v>
      </c>
      <c r="C38" s="104">
        <v>117280.59943545</v>
      </c>
      <c r="D38" s="73">
        <f t="shared" si="0"/>
        <v>23.844860760403819</v>
      </c>
      <c r="E38" s="51"/>
      <c r="F38" s="104">
        <v>146129.89000000001</v>
      </c>
      <c r="G38" s="104">
        <v>142526.42000000001</v>
      </c>
    </row>
    <row r="39" spans="1:7" s="15" customFormat="1" ht="12" x14ac:dyDescent="0.2">
      <c r="A39" s="51" t="s">
        <v>27</v>
      </c>
      <c r="B39" s="104">
        <v>23083.033274580001</v>
      </c>
      <c r="C39" s="104">
        <v>21043.920561769999</v>
      </c>
      <c r="D39" s="73">
        <f t="shared" si="0"/>
        <v>9.6897947643577851</v>
      </c>
      <c r="E39" s="51"/>
      <c r="F39" s="104">
        <v>23372.43</v>
      </c>
      <c r="G39" s="104">
        <v>22373.200000000001</v>
      </c>
    </row>
    <row r="40" spans="1:7" s="15" customFormat="1" ht="12" x14ac:dyDescent="0.2">
      <c r="A40" s="51" t="s">
        <v>28</v>
      </c>
      <c r="B40" s="104">
        <v>143711.29386353001</v>
      </c>
      <c r="C40" s="104">
        <v>120241.92676612</v>
      </c>
      <c r="D40" s="73">
        <f t="shared" si="0"/>
        <v>19.518455607468589</v>
      </c>
      <c r="E40" s="51"/>
      <c r="F40" s="104">
        <v>144907.67000000001</v>
      </c>
      <c r="G40" s="104">
        <v>140162.54999999999</v>
      </c>
    </row>
    <row r="41" spans="1:7" s="15" customFormat="1" ht="12" x14ac:dyDescent="0.2">
      <c r="A41" s="51" t="s">
        <v>29</v>
      </c>
      <c r="B41" s="59"/>
      <c r="C41" s="59"/>
      <c r="D41" s="73">
        <f t="shared" si="0"/>
        <v>0</v>
      </c>
      <c r="E41" s="51"/>
      <c r="F41" s="59"/>
      <c r="G41" s="59"/>
    </row>
    <row r="42" spans="1:7" s="15" customFormat="1" ht="12" x14ac:dyDescent="0.2">
      <c r="A42" s="51" t="s">
        <v>78</v>
      </c>
      <c r="B42" s="104">
        <v>612.57677242</v>
      </c>
      <c r="C42" s="104">
        <v>612.71965342999999</v>
      </c>
      <c r="D42" s="73">
        <f t="shared" si="0"/>
        <v>-2.3319149173717246E-2</v>
      </c>
      <c r="E42" s="51"/>
      <c r="F42" s="104">
        <v>634.88</v>
      </c>
      <c r="G42" s="104">
        <v>606.05999999999995</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23495.484602443699</v>
      </c>
      <c r="D48" s="59"/>
      <c r="E48" s="105">
        <v>19888.793409935901</v>
      </c>
      <c r="F48" s="59"/>
      <c r="G48" s="73">
        <f>IFERROR(((C48/E48)-1)*100,IF(C48+E48&lt;&gt;0,100,0))</f>
        <v>18.134288582363144</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3704</v>
      </c>
      <c r="D54" s="62"/>
      <c r="E54" s="106">
        <v>586230</v>
      </c>
      <c r="F54" s="106">
        <v>81929039.459999993</v>
      </c>
      <c r="G54" s="106">
        <v>12132946.4855</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2025</v>
      </c>
      <c r="F67" s="103">
        <v>2024</v>
      </c>
      <c r="G67" s="26" t="s">
        <v>7</v>
      </c>
    </row>
    <row r="68" spans="1:7" s="15" customFormat="1" ht="12" x14ac:dyDescent="0.2">
      <c r="A68" s="64" t="s">
        <v>53</v>
      </c>
      <c r="B68" s="54">
        <v>5492</v>
      </c>
      <c r="C68" s="53">
        <v>6743</v>
      </c>
      <c r="D68" s="73">
        <f>IFERROR(((B68/C68)-1)*100,IF(B68+C68&lt;&gt;0,100,0))</f>
        <v>-18.552573038706811</v>
      </c>
      <c r="E68" s="53">
        <v>249864</v>
      </c>
      <c r="F68" s="53">
        <v>259347</v>
      </c>
      <c r="G68" s="73">
        <f>IFERROR(((E68/F68)-1)*100,IF(E68+F68&lt;&gt;0,100,0))</f>
        <v>-3.656491110365645</v>
      </c>
    </row>
    <row r="69" spans="1:7" s="15" customFormat="1" ht="12" x14ac:dyDescent="0.2">
      <c r="A69" s="66" t="s">
        <v>54</v>
      </c>
      <c r="B69" s="54">
        <v>279522028.29699999</v>
      </c>
      <c r="C69" s="53">
        <v>245637845.787</v>
      </c>
      <c r="D69" s="73">
        <f>IFERROR(((B69/C69)-1)*100,IF(B69+C69&lt;&gt;0,100,0))</f>
        <v>13.794365604143088</v>
      </c>
      <c r="E69" s="53">
        <v>11311486225.990999</v>
      </c>
      <c r="F69" s="53">
        <v>10333800173.843</v>
      </c>
      <c r="G69" s="73">
        <f>IFERROR(((E69/F69)-1)*100,IF(E69+F69&lt;&gt;0,100,0))</f>
        <v>9.4610504915967564</v>
      </c>
    </row>
    <row r="70" spans="1:7" s="15" customFormat="1" ht="12" x14ac:dyDescent="0.2">
      <c r="A70" s="66" t="s">
        <v>55</v>
      </c>
      <c r="B70" s="54">
        <v>278840665.73484999</v>
      </c>
      <c r="C70" s="53">
        <v>230722502.84669</v>
      </c>
      <c r="D70" s="73">
        <f>IFERROR(((B70/C70)-1)*100,IF(B70+C70&lt;&gt;0,100,0))</f>
        <v>20.855426884881467</v>
      </c>
      <c r="E70" s="53">
        <v>10664626038.290199</v>
      </c>
      <c r="F70" s="53">
        <v>9356030651.7694092</v>
      </c>
      <c r="G70" s="73">
        <f>IFERROR(((E70/F70)-1)*100,IF(E70+F70&lt;&gt;0,100,0))</f>
        <v>13.986651339938794</v>
      </c>
    </row>
    <row r="71" spans="1:7" s="15" customFormat="1" ht="12" x14ac:dyDescent="0.2">
      <c r="A71" s="66" t="s">
        <v>93</v>
      </c>
      <c r="B71" s="73">
        <f>IFERROR(B69/B68/1000,)</f>
        <v>50.896217825382372</v>
      </c>
      <c r="C71" s="73">
        <f>IFERROR(C69/C68/1000,)</f>
        <v>36.428569744475752</v>
      </c>
      <c r="D71" s="73">
        <f>IFERROR(((B71/C71)-1)*100,IF(B71+C71&lt;&gt;0,100,0))</f>
        <v>39.715114214992163</v>
      </c>
      <c r="E71" s="73">
        <f>IFERROR(E69/E68/1000,)</f>
        <v>45.27057209518378</v>
      </c>
      <c r="F71" s="73">
        <f>IFERROR(F69/F68/1000,)</f>
        <v>39.845458686019121</v>
      </c>
      <c r="G71" s="73">
        <f>IFERROR(((E71/F71)-1)*100,IF(E71+F71&lt;&gt;0,100,0))</f>
        <v>13.615387017914315</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2835</v>
      </c>
      <c r="C74" s="53">
        <v>2780</v>
      </c>
      <c r="D74" s="73">
        <f>IFERROR(((B74/C74)-1)*100,IF(B74+C74&lt;&gt;0,100,0))</f>
        <v>1.9784172661870603</v>
      </c>
      <c r="E74" s="53">
        <v>112701</v>
      </c>
      <c r="F74" s="53">
        <v>110281</v>
      </c>
      <c r="G74" s="73">
        <f>IFERROR(((E74/F74)-1)*100,IF(E74+F74&lt;&gt;0,100,0))</f>
        <v>2.1943943199644433</v>
      </c>
    </row>
    <row r="75" spans="1:7" s="15" customFormat="1" ht="12" x14ac:dyDescent="0.2">
      <c r="A75" s="66" t="s">
        <v>54</v>
      </c>
      <c r="B75" s="54">
        <v>746478439.36399996</v>
      </c>
      <c r="C75" s="53">
        <v>658216909.37800002</v>
      </c>
      <c r="D75" s="73">
        <f>IFERROR(((B75/C75)-1)*100,IF(B75+C75&lt;&gt;0,100,0))</f>
        <v>13.40918604923187</v>
      </c>
      <c r="E75" s="53">
        <v>30986457305.666</v>
      </c>
      <c r="F75" s="53">
        <v>28578660967.459</v>
      </c>
      <c r="G75" s="73">
        <f>IFERROR(((E75/F75)-1)*100,IF(E75+F75&lt;&gt;0,100,0))</f>
        <v>8.4251544918379153</v>
      </c>
    </row>
    <row r="76" spans="1:7" s="15" customFormat="1" ht="12" x14ac:dyDescent="0.2">
      <c r="A76" s="66" t="s">
        <v>55</v>
      </c>
      <c r="B76" s="54">
        <v>744843114.57677996</v>
      </c>
      <c r="C76" s="53">
        <v>605008528.625</v>
      </c>
      <c r="D76" s="73">
        <f>IFERROR(((B76/C76)-1)*100,IF(B76+C76&lt;&gt;0,100,0))</f>
        <v>23.112828883516954</v>
      </c>
      <c r="E76" s="53">
        <v>29397394711.789501</v>
      </c>
      <c r="F76" s="53">
        <v>25892245061.937801</v>
      </c>
      <c r="G76" s="73">
        <f>IFERROR(((E76/F76)-1)*100,IF(E76+F76&lt;&gt;0,100,0))</f>
        <v>13.537449693786318</v>
      </c>
    </row>
    <row r="77" spans="1:7" s="15" customFormat="1" ht="12" x14ac:dyDescent="0.2">
      <c r="A77" s="66" t="s">
        <v>93</v>
      </c>
      <c r="B77" s="73">
        <f>IFERROR(B75/B74/1000,)</f>
        <v>263.3080914864197</v>
      </c>
      <c r="C77" s="73">
        <f>IFERROR(C75/C74/1000,)</f>
        <v>236.7686724381295</v>
      </c>
      <c r="D77" s="73">
        <f>IFERROR(((B77/C77)-1)*100,IF(B77+C77&lt;&gt;0,100,0))</f>
        <v>11.20900783663652</v>
      </c>
      <c r="E77" s="73">
        <f>IFERROR(E75/E74/1000,)</f>
        <v>274.94394287243233</v>
      </c>
      <c r="F77" s="73">
        <f>IFERROR(F75/F74/1000,)</f>
        <v>259.14401363298299</v>
      </c>
      <c r="G77" s="73">
        <f>IFERROR(((E77/F77)-1)*100,IF(E77+F77&lt;&gt;0,100,0))</f>
        <v>6.0969686383827604</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179</v>
      </c>
      <c r="C80" s="53">
        <v>445</v>
      </c>
      <c r="D80" s="73">
        <f>IFERROR(((B80/C80)-1)*100,IF(B80+C80&lt;&gt;0,100,0))</f>
        <v>-59.775280898876403</v>
      </c>
      <c r="E80" s="53">
        <v>13471</v>
      </c>
      <c r="F80" s="53">
        <v>9787</v>
      </c>
      <c r="G80" s="73">
        <f>IFERROR(((E80/F80)-1)*100,IF(E80+F80&lt;&gt;0,100,0))</f>
        <v>37.641769694492687</v>
      </c>
    </row>
    <row r="81" spans="1:7" s="15" customFormat="1" ht="12" x14ac:dyDescent="0.2">
      <c r="A81" s="66" t="s">
        <v>54</v>
      </c>
      <c r="B81" s="54">
        <v>14898360.107999999</v>
      </c>
      <c r="C81" s="53">
        <v>19060717.109000001</v>
      </c>
      <c r="D81" s="73">
        <f>IFERROR(((B81/C81)-1)*100,IF(B81+C81&lt;&gt;0,100,0))</f>
        <v>-21.837357834950708</v>
      </c>
      <c r="E81" s="53">
        <v>848957803.33399999</v>
      </c>
      <c r="F81" s="53">
        <v>934980008.83200002</v>
      </c>
      <c r="G81" s="73">
        <f>IFERROR(((E81/F81)-1)*100,IF(E81+F81&lt;&gt;0,100,0))</f>
        <v>-9.2004325959290867</v>
      </c>
    </row>
    <row r="82" spans="1:7" s="15" customFormat="1" ht="12" x14ac:dyDescent="0.2">
      <c r="A82" s="66" t="s">
        <v>55</v>
      </c>
      <c r="B82" s="54">
        <v>1680002.6323593799</v>
      </c>
      <c r="C82" s="53">
        <v>-779970.37717993197</v>
      </c>
      <c r="D82" s="73">
        <f>IFERROR(((B82/C82)-1)*100,IF(B82+C82&lt;&gt;0,100,0))</f>
        <v>-315.39313306149046</v>
      </c>
      <c r="E82" s="53">
        <v>174654603.199922</v>
      </c>
      <c r="F82" s="53">
        <v>205637379.759523</v>
      </c>
      <c r="G82" s="73">
        <f>IFERROR(((E82/F82)-1)*100,IF(E82+F82&lt;&gt;0,100,0))</f>
        <v>-15.066704601971182</v>
      </c>
    </row>
    <row r="83" spans="1:7" x14ac:dyDescent="0.2">
      <c r="A83" s="66" t="s">
        <v>93</v>
      </c>
      <c r="B83" s="73">
        <f>IFERROR(B81/B80/1000,)</f>
        <v>83.23106205586592</v>
      </c>
      <c r="C83" s="73">
        <f>IFERROR(C81/C80/1000,)</f>
        <v>42.833072155056179</v>
      </c>
      <c r="D83" s="73">
        <f>IFERROR(((B83/C83)-1)*100,IF(B83+C83&lt;&gt;0,100,0))</f>
        <v>94.31494839914491</v>
      </c>
      <c r="E83" s="73">
        <f>IFERROR(E81/E80/1000,)</f>
        <v>63.021141959320019</v>
      </c>
      <c r="F83" s="73">
        <f>IFERROR(F81/F80/1000,)</f>
        <v>95.532850601001343</v>
      </c>
      <c r="G83" s="73">
        <f>IFERROR(((E83/F83)-1)*100,IF(E83+F83&lt;&gt;0,100,0))</f>
        <v>-34.03196747207766</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8506</v>
      </c>
      <c r="C86" s="51">
        <f>C68+C74+C80</f>
        <v>9968</v>
      </c>
      <c r="D86" s="73">
        <f>IFERROR(((B86/C86)-1)*100,IF(B86+C86&lt;&gt;0,100,0))</f>
        <v>-14.666934189406099</v>
      </c>
      <c r="E86" s="51">
        <f>E68+E74+E80</f>
        <v>376036</v>
      </c>
      <c r="F86" s="51">
        <f>F68+F74+F80</f>
        <v>379415</v>
      </c>
      <c r="G86" s="73">
        <f>IFERROR(((E86/F86)-1)*100,IF(E86+F86&lt;&gt;0,100,0))</f>
        <v>-0.89058155318055832</v>
      </c>
    </row>
    <row r="87" spans="1:7" s="15" customFormat="1" ht="12" x14ac:dyDescent="0.2">
      <c r="A87" s="66" t="s">
        <v>54</v>
      </c>
      <c r="B87" s="51">
        <f t="shared" ref="B87:C87" si="1">B69+B75+B81</f>
        <v>1040898827.7690001</v>
      </c>
      <c r="C87" s="51">
        <f t="shared" si="1"/>
        <v>922915472.27399993</v>
      </c>
      <c r="D87" s="73">
        <f>IFERROR(((B87/C87)-1)*100,IF(B87+C87&lt;&gt;0,100,0))</f>
        <v>12.783766123705487</v>
      </c>
      <c r="E87" s="51">
        <f t="shared" ref="E87:F87" si="2">E69+E75+E81</f>
        <v>43146901334.990997</v>
      </c>
      <c r="F87" s="51">
        <f t="shared" si="2"/>
        <v>39847441150.134003</v>
      </c>
      <c r="G87" s="73">
        <f>IFERROR(((E87/F87)-1)*100,IF(E87+F87&lt;&gt;0,100,0))</f>
        <v>8.2802310251881792</v>
      </c>
    </row>
    <row r="88" spans="1:7" s="15" customFormat="1" ht="12" x14ac:dyDescent="0.2">
      <c r="A88" s="66" t="s">
        <v>55</v>
      </c>
      <c r="B88" s="51">
        <f t="shared" ref="B88:C88" si="3">B70+B76+B82</f>
        <v>1025363782.9439894</v>
      </c>
      <c r="C88" s="51">
        <f t="shared" si="3"/>
        <v>834951061.09450996</v>
      </c>
      <c r="D88" s="73">
        <f>IFERROR(((B88/C88)-1)*100,IF(B88+C88&lt;&gt;0,100,0))</f>
        <v>22.805255388246781</v>
      </c>
      <c r="E88" s="51">
        <f t="shared" ref="E88:F88" si="4">E70+E76+E82</f>
        <v>40236675353.279617</v>
      </c>
      <c r="F88" s="51">
        <f t="shared" si="4"/>
        <v>35453913093.466736</v>
      </c>
      <c r="G88" s="73">
        <f>IFERROR(((E88/F88)-1)*100,IF(E88+F88&lt;&gt;0,100,0))</f>
        <v>13.490082878028552</v>
      </c>
    </row>
    <row r="89" spans="1:7" x14ac:dyDescent="0.2">
      <c r="A89" s="66" t="s">
        <v>94</v>
      </c>
      <c r="B89" s="73">
        <f>IFERROR((B75/B87)*100,IF(B75+B87&lt;&gt;0,100,0))</f>
        <v>71.714792970221424</v>
      </c>
      <c r="C89" s="73">
        <f>IFERROR((C75/C87)*100,IF(C75+C87&lt;&gt;0,100,0))</f>
        <v>71.319305955094563</v>
      </c>
      <c r="D89" s="73">
        <f>IFERROR(((B89/C89)-1)*100,IF(B89+C89&lt;&gt;0,100,0))</f>
        <v>0.55453009508514839</v>
      </c>
      <c r="E89" s="73">
        <f>IFERROR((E75/E87)*100,IF(E75+E87&lt;&gt;0,100,0))</f>
        <v>71.816182267848745</v>
      </c>
      <c r="F89" s="73">
        <f>IFERROR((F75/F87)*100,IF(F75+F87&lt;&gt;0,100,0))</f>
        <v>71.720191165557168</v>
      </c>
      <c r="G89" s="73">
        <f>IFERROR(((E89/F89)-1)*100,IF(E89+F89&lt;&gt;0,100,0))</f>
        <v>0.13384111326473214</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2025</v>
      </c>
      <c r="F94" s="103">
        <v>2024</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140063577.98199999</v>
      </c>
      <c r="C97" s="107">
        <v>67648635.542999998</v>
      </c>
      <c r="D97" s="52">
        <f>B97-C97</f>
        <v>72414942.438999996</v>
      </c>
      <c r="E97" s="107">
        <v>4599242501.7299995</v>
      </c>
      <c r="F97" s="107">
        <v>4092349697.1300001</v>
      </c>
      <c r="G97" s="68">
        <f>E97-F97</f>
        <v>506892804.59999943</v>
      </c>
    </row>
    <row r="98" spans="1:7" s="15" customFormat="1" ht="13.5" x14ac:dyDescent="0.2">
      <c r="A98" s="66" t="s">
        <v>88</v>
      </c>
      <c r="B98" s="53">
        <v>118968896.66500001</v>
      </c>
      <c r="C98" s="107">
        <v>79542681.920000002</v>
      </c>
      <c r="D98" s="52">
        <f>B98-C98</f>
        <v>39426214.745000005</v>
      </c>
      <c r="E98" s="107">
        <v>4448939374.8070002</v>
      </c>
      <c r="F98" s="107">
        <v>4001499528.4949999</v>
      </c>
      <c r="G98" s="68">
        <f>E98-F98</f>
        <v>447439846.31200027</v>
      </c>
    </row>
    <row r="99" spans="1:7" s="15" customFormat="1" ht="12" x14ac:dyDescent="0.2">
      <c r="A99" s="69" t="s">
        <v>16</v>
      </c>
      <c r="B99" s="52">
        <f>B97-B98</f>
        <v>21094681.316999987</v>
      </c>
      <c r="C99" s="52">
        <f>C97-C98</f>
        <v>-11894046.377000004</v>
      </c>
      <c r="D99" s="70"/>
      <c r="E99" s="52">
        <f>E97-E98</f>
        <v>150303126.92299938</v>
      </c>
      <c r="F99" s="70">
        <f>F97-F98</f>
        <v>90850168.635000229</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1284.7315150293</v>
      </c>
      <c r="C111" s="108">
        <v>1075.21360935335</v>
      </c>
      <c r="D111" s="73">
        <f>IFERROR(((B111/C111)-1)*100,IF(B111+C111&lt;&gt;0,100,0))</f>
        <v>19.486165711942327</v>
      </c>
      <c r="E111" s="72"/>
      <c r="F111" s="109">
        <v>1284.7315150293</v>
      </c>
      <c r="G111" s="109">
        <v>1282.1663362275499</v>
      </c>
    </row>
    <row r="112" spans="1:7" s="15" customFormat="1" ht="12" x14ac:dyDescent="0.2">
      <c r="A112" s="66" t="s">
        <v>50</v>
      </c>
      <c r="B112" s="109">
        <v>1261.7595919124401</v>
      </c>
      <c r="C112" s="108">
        <v>1058.6432089412399</v>
      </c>
      <c r="D112" s="73">
        <f>IFERROR(((B112/C112)-1)*100,IF(B112+C112&lt;&gt;0,100,0))</f>
        <v>19.186481456234826</v>
      </c>
      <c r="E112" s="72"/>
      <c r="F112" s="109">
        <v>1261.7595919124401</v>
      </c>
      <c r="G112" s="109">
        <v>1259.3360153107899</v>
      </c>
    </row>
    <row r="113" spans="1:7" s="15" customFormat="1" ht="12" x14ac:dyDescent="0.2">
      <c r="A113" s="66" t="s">
        <v>51</v>
      </c>
      <c r="B113" s="109">
        <v>1425.94561123372</v>
      </c>
      <c r="C113" s="108">
        <v>1168.7057731530299</v>
      </c>
      <c r="D113" s="73">
        <f>IFERROR(((B113/C113)-1)*100,IF(B113+C113&lt;&gt;0,100,0))</f>
        <v>22.010658626823364</v>
      </c>
      <c r="E113" s="72"/>
      <c r="F113" s="109">
        <v>1425.94561123372</v>
      </c>
      <c r="G113" s="109">
        <v>1422.1597065472399</v>
      </c>
    </row>
    <row r="114" spans="1:7" s="25" customFormat="1" ht="12" x14ac:dyDescent="0.2">
      <c r="A114" s="69" t="s">
        <v>52</v>
      </c>
      <c r="B114" s="73"/>
      <c r="C114" s="72"/>
      <c r="D114" s="74"/>
      <c r="E114" s="72"/>
      <c r="F114" s="58"/>
      <c r="G114" s="58"/>
    </row>
    <row r="115" spans="1:7" s="15" customFormat="1" ht="12" x14ac:dyDescent="0.2">
      <c r="A115" s="66" t="s">
        <v>56</v>
      </c>
      <c r="B115" s="109">
        <v>839.96057273478505</v>
      </c>
      <c r="C115" s="108">
        <v>765.33540331874804</v>
      </c>
      <c r="D115" s="73">
        <f>IFERROR(((B115/C115)-1)*100,IF(B115+C115&lt;&gt;0,100,0))</f>
        <v>9.7506490739142073</v>
      </c>
      <c r="E115" s="72"/>
      <c r="F115" s="109">
        <v>839.96057273478505</v>
      </c>
      <c r="G115" s="109">
        <v>838.92360703515999</v>
      </c>
    </row>
    <row r="116" spans="1:7" s="15" customFormat="1" ht="12" x14ac:dyDescent="0.2">
      <c r="A116" s="66" t="s">
        <v>57</v>
      </c>
      <c r="B116" s="109">
        <v>1218.37827982358</v>
      </c>
      <c r="C116" s="108">
        <v>1038.49256569563</v>
      </c>
      <c r="D116" s="73">
        <f>IFERROR(((B116/C116)-1)*100,IF(B116+C116&lt;&gt;0,100,0))</f>
        <v>17.32181048474375</v>
      </c>
      <c r="E116" s="72"/>
      <c r="F116" s="109">
        <v>1219.50936889078</v>
      </c>
      <c r="G116" s="109">
        <v>1217.13798138111</v>
      </c>
    </row>
    <row r="117" spans="1:7" s="15" customFormat="1" ht="12" x14ac:dyDescent="0.2">
      <c r="A117" s="66" t="s">
        <v>59</v>
      </c>
      <c r="B117" s="109">
        <v>1522.4753656861101</v>
      </c>
      <c r="C117" s="108">
        <v>1247.6224957429899</v>
      </c>
      <c r="D117" s="73">
        <f>IFERROR(((B117/C117)-1)*100,IF(B117+C117&lt;&gt;0,100,0))</f>
        <v>22.030130979598805</v>
      </c>
      <c r="E117" s="72"/>
      <c r="F117" s="109">
        <v>1522.4753656861101</v>
      </c>
      <c r="G117" s="109">
        <v>1519.0739917916701</v>
      </c>
    </row>
    <row r="118" spans="1:7" s="15" customFormat="1" ht="12" x14ac:dyDescent="0.2">
      <c r="A118" s="66" t="s">
        <v>58</v>
      </c>
      <c r="B118" s="109">
        <v>1434.97362094713</v>
      </c>
      <c r="C118" s="108">
        <v>1166.5492562516899</v>
      </c>
      <c r="D118" s="73">
        <f>IFERROR(((B118/C118)-1)*100,IF(B118+C118&lt;&gt;0,100,0))</f>
        <v>23.010118368934606</v>
      </c>
      <c r="E118" s="72"/>
      <c r="F118" s="109">
        <v>1434.97362094713</v>
      </c>
      <c r="G118" s="109">
        <v>1430.4824147572299</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2025</v>
      </c>
      <c r="F124" s="103">
        <v>2024</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740</v>
      </c>
      <c r="C127" s="53">
        <v>519</v>
      </c>
      <c r="D127" s="73">
        <f>IFERROR(((B127/C127)-1)*100,IF(B127+C127&lt;&gt;0,100,0))</f>
        <v>42.581888246628139</v>
      </c>
      <c r="E127" s="53">
        <v>11013</v>
      </c>
      <c r="F127" s="53">
        <v>13794</v>
      </c>
      <c r="G127" s="73">
        <f>IFERROR(((E127/F127)-1)*100,IF(E127+F127&lt;&gt;0,100,0))</f>
        <v>-20.160939538929966</v>
      </c>
    </row>
    <row r="128" spans="1:7" s="15" customFormat="1" ht="12" x14ac:dyDescent="0.2">
      <c r="A128" s="66" t="s">
        <v>74</v>
      </c>
      <c r="B128" s="54">
        <v>15</v>
      </c>
      <c r="C128" s="53">
        <v>17</v>
      </c>
      <c r="D128" s="73">
        <f>IFERROR(((B128/C128)-1)*100,IF(B128+C128&lt;&gt;0,100,0))</f>
        <v>-11.764705882352944</v>
      </c>
      <c r="E128" s="53">
        <v>315</v>
      </c>
      <c r="F128" s="53">
        <v>299</v>
      </c>
      <c r="G128" s="73">
        <f>IFERROR(((E128/F128)-1)*100,IF(E128+F128&lt;&gt;0,100,0))</f>
        <v>5.3511705685618693</v>
      </c>
    </row>
    <row r="129" spans="1:7" s="25" customFormat="1" ht="12" x14ac:dyDescent="0.2">
      <c r="A129" s="69" t="s">
        <v>34</v>
      </c>
      <c r="B129" s="70">
        <f>SUM(B126:B128)</f>
        <v>755</v>
      </c>
      <c r="C129" s="70">
        <f>SUM(C126:C128)</f>
        <v>536</v>
      </c>
      <c r="D129" s="73">
        <f>IFERROR(((B129/C129)-1)*100,IF(B129+C129&lt;&gt;0,100,0))</f>
        <v>40.858208955223873</v>
      </c>
      <c r="E129" s="70">
        <f>SUM(E126:E128)</f>
        <v>11328</v>
      </c>
      <c r="F129" s="70">
        <f>SUM(F126:F128)</f>
        <v>14093</v>
      </c>
      <c r="G129" s="73">
        <f>IFERROR(((E129/F129)-1)*100,IF(E129+F129&lt;&gt;0,100,0))</f>
        <v>-19.619669339388345</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41</v>
      </c>
      <c r="C132" s="53">
        <v>12</v>
      </c>
      <c r="D132" s="73">
        <f>IFERROR(((B132/C132)-1)*100,IF(B132+C132&lt;&gt;0,100,0))</f>
        <v>241.66666666666666</v>
      </c>
      <c r="E132" s="53">
        <v>1053</v>
      </c>
      <c r="F132" s="53">
        <v>951</v>
      </c>
      <c r="G132" s="73">
        <f>IFERROR(((E132/F132)-1)*100,IF(E132+F132&lt;&gt;0,100,0))</f>
        <v>10.725552050473187</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41</v>
      </c>
      <c r="C134" s="70">
        <f>SUM(C132:C133)</f>
        <v>12</v>
      </c>
      <c r="D134" s="73">
        <f>IFERROR(((B134/C134)-1)*100,IF(B134+C134&lt;&gt;0,100,0))</f>
        <v>241.66666666666666</v>
      </c>
      <c r="E134" s="70">
        <f>SUM(E132:E133)</f>
        <v>1053</v>
      </c>
      <c r="F134" s="70">
        <f>SUM(F132:F133)</f>
        <v>951</v>
      </c>
      <c r="G134" s="73">
        <f>IFERROR(((E134/F134)-1)*100,IF(E134+F134&lt;&gt;0,100,0))</f>
        <v>10.725552050473187</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673626</v>
      </c>
      <c r="C138" s="53">
        <v>338828</v>
      </c>
      <c r="D138" s="73">
        <f>IFERROR(((B138/C138)-1)*100,IF(B138+C138&lt;&gt;0,100,0))</f>
        <v>98.810605971171213</v>
      </c>
      <c r="E138" s="53">
        <v>13625017</v>
      </c>
      <c r="F138" s="53">
        <v>14155047</v>
      </c>
      <c r="G138" s="73">
        <f>IFERROR(((E138/F138)-1)*100,IF(E138+F138&lt;&gt;0,100,0))</f>
        <v>-3.7444594850161939</v>
      </c>
    </row>
    <row r="139" spans="1:7" s="15" customFormat="1" ht="12" x14ac:dyDescent="0.2">
      <c r="A139" s="66" t="s">
        <v>74</v>
      </c>
      <c r="B139" s="54">
        <v>848</v>
      </c>
      <c r="C139" s="53">
        <v>2578</v>
      </c>
      <c r="D139" s="73">
        <f>IFERROR(((B139/C139)-1)*100,IF(B139+C139&lt;&gt;0,100,0))</f>
        <v>-67.106283941039564</v>
      </c>
      <c r="E139" s="53">
        <v>12834</v>
      </c>
      <c r="F139" s="53">
        <v>12637</v>
      </c>
      <c r="G139" s="73">
        <f>IFERROR(((E139/F139)-1)*100,IF(E139+F139&lt;&gt;0,100,0))</f>
        <v>1.558914299279901</v>
      </c>
    </row>
    <row r="140" spans="1:7" s="15" customFormat="1" ht="12" x14ac:dyDescent="0.2">
      <c r="A140" s="69" t="s">
        <v>34</v>
      </c>
      <c r="B140" s="70">
        <f>SUM(B137:B139)</f>
        <v>674474</v>
      </c>
      <c r="C140" s="70">
        <f>SUM(C137:C139)</f>
        <v>341406</v>
      </c>
      <c r="D140" s="73">
        <f>IFERROR(((B140/C140)-1)*100,IF(B140+C140&lt;&gt;0,100,0))</f>
        <v>97.557746495375014</v>
      </c>
      <c r="E140" s="70">
        <f>SUM(E137:E139)</f>
        <v>13637851</v>
      </c>
      <c r="F140" s="70">
        <f>SUM(F137:F139)</f>
        <v>14167684</v>
      </c>
      <c r="G140" s="73">
        <f>IFERROR(((E140/F140)-1)*100,IF(E140+F140&lt;&gt;0,100,0))</f>
        <v>-3.7397290905133107</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51500</v>
      </c>
      <c r="C143" s="53">
        <v>511</v>
      </c>
      <c r="D143" s="73">
        <f>IFERROR(((B143/C143)-1)*100,)</f>
        <v>9978.277886497066</v>
      </c>
      <c r="E143" s="53">
        <v>602177</v>
      </c>
      <c r="F143" s="53">
        <v>691268</v>
      </c>
      <c r="G143" s="73">
        <f>IFERROR(((E143/F143)-1)*100,)</f>
        <v>-12.888054994589648</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51500</v>
      </c>
      <c r="C145" s="70">
        <f>SUM(C143:C144)</f>
        <v>511</v>
      </c>
      <c r="D145" s="73">
        <f>IFERROR(((B145/C145)-1)*100,)</f>
        <v>9978.277886497066</v>
      </c>
      <c r="E145" s="70">
        <f>SUM(E143:E144)</f>
        <v>602177</v>
      </c>
      <c r="F145" s="70">
        <f>SUM(F143:F144)</f>
        <v>691268</v>
      </c>
      <c r="G145" s="73">
        <f>IFERROR(((E145/F145)-1)*100,)</f>
        <v>-12.888054994589648</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67606408.373699993</v>
      </c>
      <c r="C149" s="53">
        <v>29625910.00299</v>
      </c>
      <c r="D149" s="73">
        <f>IFERROR(((B149/C149)-1)*100,IF(B149+C149&lt;&gt;0,100,0))</f>
        <v>128.20027593034885</v>
      </c>
      <c r="E149" s="53">
        <v>1268967611.8115799</v>
      </c>
      <c r="F149" s="53">
        <v>1243028775.8013101</v>
      </c>
      <c r="G149" s="73">
        <f>IFERROR(((E149/F149)-1)*100,IF(E149+F149&lt;&gt;0,100,0))</f>
        <v>2.0867446124526401</v>
      </c>
    </row>
    <row r="150" spans="1:7" x14ac:dyDescent="0.2">
      <c r="A150" s="66" t="s">
        <v>74</v>
      </c>
      <c r="B150" s="54">
        <v>10544111.119999999</v>
      </c>
      <c r="C150" s="53">
        <v>15287555.15</v>
      </c>
      <c r="D150" s="73">
        <f>IFERROR(((B150/C150)-1)*100,IF(B150+C150&lt;&gt;0,100,0))</f>
        <v>-31.028140101264011</v>
      </c>
      <c r="E150" s="53">
        <v>103454224.18000001</v>
      </c>
      <c r="F150" s="53">
        <v>88347311.319999993</v>
      </c>
      <c r="G150" s="73">
        <f>IFERROR(((E150/F150)-1)*100,IF(E150+F150&lt;&gt;0,100,0))</f>
        <v>17.099459660160733</v>
      </c>
    </row>
    <row r="151" spans="1:7" s="15" customFormat="1" ht="12" x14ac:dyDescent="0.2">
      <c r="A151" s="69" t="s">
        <v>34</v>
      </c>
      <c r="B151" s="70">
        <f>SUM(B148:B150)</f>
        <v>78150519.493699998</v>
      </c>
      <c r="C151" s="70">
        <f>SUM(C148:C150)</f>
        <v>44913465.152989998</v>
      </c>
      <c r="D151" s="73">
        <f>IFERROR(((B151/C151)-1)*100,IF(B151+C151&lt;&gt;0,100,0))</f>
        <v>74.002427172995183</v>
      </c>
      <c r="E151" s="70">
        <f>SUM(E148:E150)</f>
        <v>1372421835.99158</v>
      </c>
      <c r="F151" s="70">
        <f>SUM(F148:F150)</f>
        <v>1331376087.12131</v>
      </c>
      <c r="G151" s="73">
        <f>IFERROR(((E151/F151)-1)*100,IF(E151+F151&lt;&gt;0,100,0))</f>
        <v>3.082956744327503</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52535.25</v>
      </c>
      <c r="C154" s="53">
        <v>489.75918999999999</v>
      </c>
      <c r="D154" s="73">
        <f>IFERROR(((B154/C154)-1)*100,IF(B154+C154&lt;&gt;0,100,0))</f>
        <v>10626.75124278934</v>
      </c>
      <c r="E154" s="53">
        <v>840052.02821999998</v>
      </c>
      <c r="F154" s="53">
        <v>866601.74425999995</v>
      </c>
      <c r="G154" s="73">
        <f>IFERROR(((E154/F154)-1)*100,IF(E154+F154&lt;&gt;0,100,0))</f>
        <v>-3.0636582739250184</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52535.25</v>
      </c>
      <c r="C156" s="70">
        <f>SUM(C154:C155)</f>
        <v>489.75918999999999</v>
      </c>
      <c r="D156" s="73">
        <f>IFERROR(((B156/C156)-1)*100,IF(B156+C156&lt;&gt;0,100,0))</f>
        <v>10626.75124278934</v>
      </c>
      <c r="E156" s="70">
        <f>SUM(E154:E155)</f>
        <v>840052.02821999998</v>
      </c>
      <c r="F156" s="70">
        <f>SUM(F154:F155)</f>
        <v>866601.74425999995</v>
      </c>
      <c r="G156" s="73">
        <f>IFERROR(((E156/F156)-1)*100,IF(E156+F156&lt;&gt;0,100,0))</f>
        <v>-3.0636582739250184</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1749717</v>
      </c>
      <c r="C160" s="53">
        <v>2157214</v>
      </c>
      <c r="D160" s="73">
        <f>IFERROR(((B160/C160)-1)*100,IF(B160+C160&lt;&gt;0,100,0))</f>
        <v>-18.889966410379312</v>
      </c>
      <c r="E160" s="65"/>
      <c r="F160" s="65"/>
      <c r="G160" s="52"/>
    </row>
    <row r="161" spans="1:7" s="15" customFormat="1" ht="12" x14ac:dyDescent="0.2">
      <c r="A161" s="66" t="s">
        <v>74</v>
      </c>
      <c r="B161" s="54">
        <v>1581</v>
      </c>
      <c r="C161" s="53">
        <v>1664</v>
      </c>
      <c r="D161" s="73">
        <f>IFERROR(((B161/C161)-1)*100,IF(B161+C161&lt;&gt;0,100,0))</f>
        <v>-4.9879807692307709</v>
      </c>
      <c r="E161" s="65"/>
      <c r="F161" s="65"/>
      <c r="G161" s="52"/>
    </row>
    <row r="162" spans="1:7" s="25" customFormat="1" ht="12" x14ac:dyDescent="0.2">
      <c r="A162" s="69" t="s">
        <v>34</v>
      </c>
      <c r="B162" s="70">
        <f>SUM(B159:B161)</f>
        <v>1751298</v>
      </c>
      <c r="C162" s="70">
        <f>SUM(C159:C161)</f>
        <v>2158878</v>
      </c>
      <c r="D162" s="73">
        <f>IFERROR(((B162/C162)-1)*100,IF(B162+C162&lt;&gt;0,100,0))</f>
        <v>-18.879251166578193</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238237</v>
      </c>
      <c r="C165" s="53">
        <v>175379</v>
      </c>
      <c r="D165" s="73">
        <f>IFERROR(((B165/C165)-1)*100,IF(B165+C165&lt;&gt;0,100,0))</f>
        <v>35.841235267620419</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238237</v>
      </c>
      <c r="C167" s="70">
        <f>SUM(C165:C166)</f>
        <v>175379</v>
      </c>
      <c r="D167" s="73">
        <f>IFERROR(((B167/C167)-1)*100,IF(B167+C167&lt;&gt;0,100,0))</f>
        <v>35.841235267620419</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2025</v>
      </c>
      <c r="F173" s="103">
        <v>2024</v>
      </c>
      <c r="G173" s="26" t="s">
        <v>7</v>
      </c>
    </row>
    <row r="174" spans="1:7" x14ac:dyDescent="0.2">
      <c r="A174" s="69" t="s">
        <v>33</v>
      </c>
      <c r="B174" s="73"/>
      <c r="C174" s="73"/>
      <c r="D174" s="78"/>
      <c r="E174" s="79"/>
      <c r="F174" s="79"/>
      <c r="G174" s="80"/>
    </row>
    <row r="175" spans="1:7" x14ac:dyDescent="0.2">
      <c r="A175" s="66" t="s">
        <v>31</v>
      </c>
      <c r="B175" s="87">
        <v>26572</v>
      </c>
      <c r="C175" s="88">
        <v>22216</v>
      </c>
      <c r="D175" s="73">
        <f>IFERROR(((B175/C175)-1)*100,IF(B175+C175&lt;&gt;0,100,0))</f>
        <v>19.60749009722722</v>
      </c>
      <c r="E175" s="88">
        <v>1152824</v>
      </c>
      <c r="F175" s="88">
        <v>1238312</v>
      </c>
      <c r="G175" s="73">
        <f>IFERROR(((E175/F175)-1)*100,IF(E175+F175&lt;&gt;0,100,0))</f>
        <v>-6.9035913404699283</v>
      </c>
    </row>
    <row r="176" spans="1:7" x14ac:dyDescent="0.2">
      <c r="A176" s="66" t="s">
        <v>32</v>
      </c>
      <c r="B176" s="87">
        <v>118540</v>
      </c>
      <c r="C176" s="88">
        <v>94576</v>
      </c>
      <c r="D176" s="73">
        <f t="shared" ref="D176:D178" si="5">IFERROR(((B176/C176)-1)*100,IF(B176+C176&lt;&gt;0,100,0))</f>
        <v>25.338352224665872</v>
      </c>
      <c r="E176" s="88">
        <v>5176220</v>
      </c>
      <c r="F176" s="88">
        <v>5629794</v>
      </c>
      <c r="G176" s="73">
        <f>IFERROR(((E176/F176)-1)*100,IF(E176+F176&lt;&gt;0,100,0))</f>
        <v>-8.0566713453458565</v>
      </c>
    </row>
    <row r="177" spans="1:7" x14ac:dyDescent="0.2">
      <c r="A177" s="66" t="s">
        <v>91</v>
      </c>
      <c r="B177" s="87">
        <v>46509944.330410004</v>
      </c>
      <c r="C177" s="88">
        <v>42295519.906315997</v>
      </c>
      <c r="D177" s="73">
        <f t="shared" si="5"/>
        <v>9.9642336432532286</v>
      </c>
      <c r="E177" s="88">
        <v>2288151802.2385201</v>
      </c>
      <c r="F177" s="88">
        <v>2419142612.3586998</v>
      </c>
      <c r="G177" s="73">
        <f>IFERROR(((E177/F177)-1)*100,IF(E177+F177&lt;&gt;0,100,0))</f>
        <v>-5.4147618024247723</v>
      </c>
    </row>
    <row r="178" spans="1:7" x14ac:dyDescent="0.2">
      <c r="A178" s="66" t="s">
        <v>92</v>
      </c>
      <c r="B178" s="87">
        <v>241398</v>
      </c>
      <c r="C178" s="88">
        <v>211862</v>
      </c>
      <c r="D178" s="73">
        <f t="shared" si="5"/>
        <v>13.941150371468215</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926</v>
      </c>
      <c r="C181" s="88">
        <v>942</v>
      </c>
      <c r="D181" s="73">
        <f t="shared" ref="D181:D184" si="6">IFERROR(((B181/C181)-1)*100,IF(B181+C181&lt;&gt;0,100,0))</f>
        <v>-1.6985138004246281</v>
      </c>
      <c r="E181" s="88">
        <v>37402</v>
      </c>
      <c r="F181" s="88">
        <v>34066</v>
      </c>
      <c r="G181" s="73">
        <f t="shared" ref="G181" si="7">IFERROR(((E181/F181)-1)*100,IF(E181+F181&lt;&gt;0,100,0))</f>
        <v>9.7927552398285655</v>
      </c>
    </row>
    <row r="182" spans="1:7" x14ac:dyDescent="0.2">
      <c r="A182" s="66" t="s">
        <v>32</v>
      </c>
      <c r="B182" s="87">
        <v>8188</v>
      </c>
      <c r="C182" s="88">
        <v>9972</v>
      </c>
      <c r="D182" s="73">
        <f t="shared" si="6"/>
        <v>-17.89009225832331</v>
      </c>
      <c r="E182" s="88">
        <v>440034</v>
      </c>
      <c r="F182" s="88">
        <v>394196</v>
      </c>
      <c r="G182" s="73">
        <f t="shared" ref="G182" si="8">IFERROR(((E182/F182)-1)*100,IF(E182+F182&lt;&gt;0,100,0))</f>
        <v>11.628225552770699</v>
      </c>
    </row>
    <row r="183" spans="1:7" x14ac:dyDescent="0.2">
      <c r="A183" s="66" t="s">
        <v>91</v>
      </c>
      <c r="B183" s="87">
        <v>107863.87074</v>
      </c>
      <c r="C183" s="88">
        <v>132337.74833999999</v>
      </c>
      <c r="D183" s="73">
        <f t="shared" si="6"/>
        <v>-18.49349706111223</v>
      </c>
      <c r="E183" s="88">
        <v>8823249.9486999996</v>
      </c>
      <c r="F183" s="88">
        <v>7736176.6971199997</v>
      </c>
      <c r="G183" s="73">
        <f t="shared" ref="G183" si="9">IFERROR(((E183/F183)-1)*100,IF(E183+F183&lt;&gt;0,100,0))</f>
        <v>14.051815181324546</v>
      </c>
    </row>
    <row r="184" spans="1:7" x14ac:dyDescent="0.2">
      <c r="A184" s="66" t="s">
        <v>92</v>
      </c>
      <c r="B184" s="87">
        <v>99368</v>
      </c>
      <c r="C184" s="88">
        <v>88954</v>
      </c>
      <c r="D184" s="73">
        <f t="shared" si="6"/>
        <v>11.707174494682636</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2025-10-27T11:01:36Z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