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72E48007-FE8C-4277-9314-F5770ED25257}"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<sst xmlns="http://schemas.openxmlformats.org/spreadsheetml/2006/main" count="265" uniqueCount="100">
  <si>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</si>
  <si>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</si>
  <si>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</si>
  <si>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</si>
  <si>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</si>
  <si>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</si>
  <si>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</si>
  <si>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</si>
  <si>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</si>
  <si>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</si>
  <si>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</si>
  <si>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</si>
  <si>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</si>
  <si>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</si>
  <si>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</si>
  <si>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</si>
  <si>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</si>
  <si>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</si>
  <si>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</si>
  <si>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</si>
  <si>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</si>
  <si>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</si>
  <si>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</si>
  <si>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</si>
  <si>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</si>
  <si>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</si>
  <si>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</si>
  <si>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</si>
  <si>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</si>
  <si>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</si>
  <si>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</si>
  <si>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</si>
  <si>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</si>
  <si>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</si>
  <si>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</si>
  <si>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</si>
  <si>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</si>
  <si>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</si>
  <si>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</si>
  <si>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</si>
  <si>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</si>
  <si>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</si>
  <si>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</si>
  <si>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</si>
  <si>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</si>
  <si>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</si>
  <si>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</si>
  <si>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</si>
  <si>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</si>
  <si>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</si>
  <si>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</si>
  <si>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</si>
  <si>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</si>
  <si>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</si>
  <si>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</si>
  <si>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</si>
  <si>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</si>
  <si>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</si>
  <si>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</si>
  <si>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</si>
  <si>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</si>
  <si>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</si>
  <si>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</si>
  <si>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</si>
  <si>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</si>
  <si>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</si>
  <si>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</si>
  <si>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</si>
  <si>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</si>
  <si>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</si>
  <si>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</si>
  <si>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</si>
  <si>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</si>
  <si>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</si>
  <si>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</si>
  <si>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</si>
  <si>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</si>
  <si>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</si>
  <si>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</si>
  <si>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</si>
  <si>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</si>
  <si>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</si>
  <si>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</si>
  <si>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</si>
  <si>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</si>
  <si>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</si>
  <si>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</si>
  <si>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</si>
  <si>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</si>
  <si>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</si>
  <si>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</si>
  <si>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</si>
  <si>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</si>
  <si>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</si>
  <si>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</si>
  <si>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</si>
  <si>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</si>
  <si>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21 November 2025</t>
  </si>
  <si>
    <t>21.11.2025</t>
  </si>
  <si>
    <t>22.11.2024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</si>
</sst>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2025</v>
      </c>
      <c r="F10" s="103">
        <v>2024</v>
      </c>
      <c r="G10" s="26" t="s">
        <v>7</v>
      </c>
    </row>
    <row r="11" spans="1:7" s="15" customFormat="1" ht="12" x14ac:dyDescent="0.2">
      <c r="A11" s="51" t="s">
        <v>8</v>
      </c>
      <c r="B11" s="54">
        <v>1849393</v>
      </c>
      <c r="C11" s="54">
        <v>1634846</v>
      </c>
      <c r="D11" s="73">
        <f>IFERROR(((B11/C11)-1)*100,IF(B11+C11&lt;&gt;0,100,0))</f>
        <v>13.1233767584225</v>
      </c>
      <c r="E11" s="54">
        <v>89260359</v>
      </c>
      <c r="F11" s="54">
        <v>83183771</v>
      </c>
      <c r="G11" s="73">
        <f>IFERROR(((E11/F11)-1)*100,IF(E11+F11&lt;&gt;0,100,0))</f>
        <v>7.3050162633285787</v>
      </c>
    </row>
    <row r="12" spans="1:7" s="15" customFormat="1" ht="12" x14ac:dyDescent="0.2">
      <c r="A12" s="51" t="s">
        <v>9</v>
      </c>
      <c r="B12" s="54">
        <v>1665114.7320000001</v>
      </c>
      <c r="C12" s="54">
        <v>1458693.8540000001</v>
      </c>
      <c r="D12" s="73">
        <f>IFERROR(((B12/C12)-1)*100,IF(B12+C12&lt;&gt;0,100,0))</f>
        <v>14.151076144864593</v>
      </c>
      <c r="E12" s="54">
        <v>77144549.834000006</v>
      </c>
      <c r="F12" s="54">
        <v>68437039.012999997</v>
      </c>
      <c r="G12" s="73">
        <f>IFERROR(((E12/F12)-1)*100,IF(E12+F12&lt;&gt;0,100,0))</f>
        <v>12.723389186001999</v>
      </c>
    </row>
    <row r="13" spans="1:7" s="15" customFormat="1" ht="12" x14ac:dyDescent="0.2">
      <c r="A13" s="51" t="s">
        <v>10</v>
      </c>
      <c r="B13" s="54">
        <v>129056356.311461</v>
      </c>
      <c r="C13" s="54">
        <v>102644753.003491</v>
      </c>
      <c r="D13" s="73">
        <f>IFERROR(((B13/C13)-1)*100,IF(B13+C13&lt;&gt;0,100,0))</f>
        <v>25.731079802073985</v>
      </c>
      <c r="E13" s="54">
        <v>6376020124.9317999</v>
      </c>
      <c r="F13" s="54">
        <v>4824364945.9751997</v>
      </c>
      <c r="G13" s="73">
        <f>IFERROR(((E13/F13)-1)*100,IF(E13+F13&lt;&gt;0,100,0))</f>
        <v>32.162889755077352</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477</v>
      </c>
      <c r="C16" s="54">
        <v>458</v>
      </c>
      <c r="D16" s="73">
        <f>IFERROR(((B16/C16)-1)*100,IF(B16+C16&lt;&gt;0,100,0))</f>
        <v>4.148471615720517</v>
      </c>
      <c r="E16" s="54">
        <v>21706</v>
      </c>
      <c r="F16" s="54">
        <v>20732</v>
      </c>
      <c r="G16" s="73">
        <f>IFERROR(((E16/F16)-1)*100,IF(E16+F16&lt;&gt;0,100,0))</f>
        <v>4.6980513216283937</v>
      </c>
    </row>
    <row r="17" spans="1:7" s="15" customFormat="1" ht="12" x14ac:dyDescent="0.2">
      <c r="A17" s="51" t="s">
        <v>9</v>
      </c>
      <c r="B17" s="54">
        <v>265329.16499999998</v>
      </c>
      <c r="C17" s="54">
        <v>342520.59100000001</v>
      </c>
      <c r="D17" s="73">
        <f>IFERROR(((B17/C17)-1)*100,IF(B17+C17&lt;&gt;0,100,0))</f>
        <v>-22.536287752697483</v>
      </c>
      <c r="E17" s="54">
        <v>11816204.405999999</v>
      </c>
      <c r="F17" s="54">
        <v>10026192.016000001</v>
      </c>
      <c r="G17" s="73">
        <f>IFERROR(((E17/F17)-1)*100,IF(E17+F17&lt;&gt;0,100,0))</f>
        <v>17.853362344781164</v>
      </c>
    </row>
    <row r="18" spans="1:7" s="15" customFormat="1" ht="12" x14ac:dyDescent="0.2">
      <c r="A18" s="51" t="s">
        <v>10</v>
      </c>
      <c r="B18" s="54">
        <v>17455576.069331501</v>
      </c>
      <c r="C18" s="54">
        <v>12003324.0178662</v>
      </c>
      <c r="D18" s="73">
        <f>IFERROR(((B18/C18)-1)*100,IF(B18+C18&lt;&gt;0,100,0))</f>
        <v>45.422851564699606</v>
      </c>
      <c r="E18" s="54">
        <v>866409279.34460998</v>
      </c>
      <c r="F18" s="54">
        <v>552016415.39968801</v>
      </c>
      <c r="G18" s="73">
        <f>IFERROR(((E18/F18)-1)*100,IF(E18+F18&lt;&gt;0,100,0))</f>
        <v>56.953535288852876</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2025</v>
      </c>
      <c r="F23" s="103">
        <v>2024</v>
      </c>
      <c r="G23" s="26" t="s">
        <v>13</v>
      </c>
    </row>
    <row r="24" spans="1:7" s="15" customFormat="1" ht="12" x14ac:dyDescent="0.2">
      <c r="A24" s="51" t="s">
        <v>14</v>
      </c>
      <c r="B24" s="53">
        <v>22045843.377160002</v>
      </c>
      <c r="C24" s="53">
        <v>15113006.33172</v>
      </c>
      <c r="D24" s="52">
        <f>B24-C24</f>
        <v>6932837.0454400014</v>
      </c>
      <c r="E24" s="54">
        <v>933465185.03548002</v>
      </c>
      <c r="F24" s="54">
        <v>685133345.68227005</v>
      </c>
      <c r="G24" s="52">
        <f>E24-F24</f>
        <v>248331839.35320997</v>
      </c>
    </row>
    <row r="25" spans="1:7" s="15" customFormat="1" ht="12" x14ac:dyDescent="0.2">
      <c r="A25" s="55" t="s">
        <v>15</v>
      </c>
      <c r="B25" s="53">
        <v>20373908.21666</v>
      </c>
      <c r="C25" s="53">
        <v>15346463.55429</v>
      </c>
      <c r="D25" s="52">
        <f>B25-C25</f>
        <v>5027444.66237</v>
      </c>
      <c r="E25" s="54">
        <v>1137011093.8686199</v>
      </c>
      <c r="F25" s="54">
        <v>795527574.59452999</v>
      </c>
      <c r="G25" s="52">
        <f>E25-F25</f>
        <v>341483519.27408993</v>
      </c>
    </row>
    <row r="26" spans="1:7" s="25" customFormat="1" ht="12" x14ac:dyDescent="0.2">
      <c r="A26" s="56" t="s">
        <v>16</v>
      </c>
      <c r="B26" s="57">
        <f>B24-B25</f>
        <v>1671935.1605000012</v>
      </c>
      <c r="C26" s="57">
        <f>C24-C25</f>
        <v>-233457.22257000022</v>
      </c>
      <c r="D26" s="57"/>
      <c r="E26" s="57">
        <f>E24-E25</f>
        <v>-203545908.8331399</v>
      </c>
      <c r="F26" s="57">
        <f>F24-F25</f>
        <v>-110394228.91225994</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109641.33024018</v>
      </c>
      <c r="C33" s="104">
        <v>85608.468256659995</v>
      </c>
      <c r="D33" s="73">
        <f t="shared" ref="D33:D42" si="0">IFERROR(((B33/C33)-1)*100,IF(B33+C33&lt;&gt;0,100,0))</f>
        <v>28.072996133358984</v>
      </c>
      <c r="E33" s="51"/>
      <c r="F33" s="104">
        <v>112876.92</v>
      </c>
      <c r="G33" s="104">
        <v>108263.46</v>
      </c>
    </row>
    <row r="34" spans="1:7" s="15" customFormat="1" ht="12" x14ac:dyDescent="0.2">
      <c r="A34" s="51" t="s">
        <v>23</v>
      </c>
      <c r="B34" s="104">
        <v>104932.32550127</v>
      </c>
      <c r="C34" s="104">
        <v>92939.614906140006</v>
      </c>
      <c r="D34" s="73">
        <f t="shared" si="0"/>
        <v>12.903766178977039</v>
      </c>
      <c r="E34" s="51"/>
      <c r="F34" s="104">
        <v>108381.81</v>
      </c>
      <c r="G34" s="104">
        <v>103918.33</v>
      </c>
    </row>
    <row r="35" spans="1:7" s="15" customFormat="1" ht="12" x14ac:dyDescent="0.2">
      <c r="A35" s="51" t="s">
        <v>24</v>
      </c>
      <c r="B35" s="104">
        <v>104202.25152106</v>
      </c>
      <c r="C35" s="104">
        <v>90689.891979699998</v>
      </c>
      <c r="D35" s="73">
        <f t="shared" si="0"/>
        <v>14.899521045172936</v>
      </c>
      <c r="E35" s="51"/>
      <c r="F35" s="104">
        <v>106042.36</v>
      </c>
      <c r="G35" s="104">
        <v>102934.62</v>
      </c>
    </row>
    <row r="36" spans="1:7" s="15" customFormat="1" ht="12" x14ac:dyDescent="0.2">
      <c r="A36" s="51" t="s">
        <v>25</v>
      </c>
      <c r="B36" s="104">
        <v>102167.55649418999</v>
      </c>
      <c r="C36" s="104">
        <v>77151.128644290002</v>
      </c>
      <c r="D36" s="73">
        <f t="shared" si="0"/>
        <v>32.425226032971935</v>
      </c>
      <c r="E36" s="51"/>
      <c r="F36" s="104">
        <v>105362.86</v>
      </c>
      <c r="G36" s="104">
        <v>100720.49</v>
      </c>
    </row>
    <row r="37" spans="1:7" s="15" customFormat="1" ht="12" x14ac:dyDescent="0.2">
      <c r="A37" s="51" t="s">
        <v>79</v>
      </c>
      <c r="B37" s="104">
        <v>107675.32383427001</v>
      </c>
      <c r="C37" s="104">
        <v>57232.340128720003</v>
      </c>
      <c r="D37" s="73">
        <f t="shared" si="0"/>
        <v>88.13720283339768</v>
      </c>
      <c r="E37" s="51"/>
      <c r="F37" s="104">
        <v>113095.74</v>
      </c>
      <c r="G37" s="104">
        <v>104340.28</v>
      </c>
    </row>
    <row r="38" spans="1:7" s="15" customFormat="1" ht="12" x14ac:dyDescent="0.2">
      <c r="A38" s="51" t="s">
        <v>26</v>
      </c>
      <c r="B38" s="104">
        <v>141367.86963694001</v>
      </c>
      <c r="C38" s="104">
        <v>116207.95824362</v>
      </c>
      <c r="D38" s="73">
        <f t="shared" si="0"/>
        <v>21.650764520425025</v>
      </c>
      <c r="E38" s="51"/>
      <c r="F38" s="104">
        <v>146060.23000000001</v>
      </c>
      <c r="G38" s="104">
        <v>140140.45000000001</v>
      </c>
    </row>
    <row r="39" spans="1:7" s="15" customFormat="1" ht="12" x14ac:dyDescent="0.2">
      <c r="A39" s="51" t="s">
        <v>27</v>
      </c>
      <c r="B39" s="104">
        <v>23322.17513969</v>
      </c>
      <c r="C39" s="104">
        <v>21349.137069169999</v>
      </c>
      <c r="D39" s="73">
        <f t="shared" si="0"/>
        <v>9.2417696515201939</v>
      </c>
      <c r="E39" s="51"/>
      <c r="F39" s="104">
        <v>23990.13</v>
      </c>
      <c r="G39" s="104">
        <v>23136.06</v>
      </c>
    </row>
    <row r="40" spans="1:7" s="15" customFormat="1" ht="12" x14ac:dyDescent="0.2">
      <c r="A40" s="51" t="s">
        <v>28</v>
      </c>
      <c r="B40" s="104">
        <v>141988.91122233</v>
      </c>
      <c r="C40" s="104">
        <v>120043.72106395999</v>
      </c>
      <c r="D40" s="73">
        <f t="shared" si="0"/>
        <v>18.28099792631177</v>
      </c>
      <c r="E40" s="51"/>
      <c r="F40" s="104">
        <v>146428.70000000001</v>
      </c>
      <c r="G40" s="104">
        <v>140803.26999999999</v>
      </c>
    </row>
    <row r="41" spans="1:7" s="15" customFormat="1" ht="12" x14ac:dyDescent="0.2">
      <c r="A41" s="51" t="s">
        <v>29</v>
      </c>
      <c r="B41" s="59"/>
      <c r="C41" s="59"/>
      <c r="D41" s="73">
        <f t="shared" si="0"/>
        <v>0</v>
      </c>
      <c r="E41" s="51"/>
      <c r="F41" s="59"/>
      <c r="G41" s="59"/>
    </row>
    <row r="42" spans="1:7" s="15" customFormat="1" ht="12" x14ac:dyDescent="0.2">
      <c r="A42" s="51" t="s">
        <v>78</v>
      </c>
      <c r="B42" s="104">
        <v>591.10955688000001</v>
      </c>
      <c r="C42" s="104">
        <v>596.10314663999998</v>
      </c>
      <c r="D42" s="73">
        <f t="shared" si="0"/>
        <v>-0.83770565348411097</v>
      </c>
      <c r="E42" s="51"/>
      <c r="F42" s="104">
        <v>623.66</v>
      </c>
      <c r="G42" s="104">
        <v>588.63</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23294.6234020308</v>
      </c>
      <c r="D48" s="59"/>
      <c r="E48" s="105">
        <v>19215.087838259202</v>
      </c>
      <c r="F48" s="59"/>
      <c r="G48" s="73">
        <f>IFERROR(((C48/E48)-1)*100,IF(C48+E48&lt;&gt;0,100,0))</f>
        <v>21.230897293369779</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5688</v>
      </c>
      <c r="D54" s="62"/>
      <c r="E54" s="106">
        <v>983718</v>
      </c>
      <c r="F54" s="106">
        <v>134849304.77000001</v>
      </c>
      <c r="G54" s="106">
        <v>11597542.441299999</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2025</v>
      </c>
      <c r="F67" s="103">
        <v>2024</v>
      </c>
      <c r="G67" s="26" t="s">
        <v>7</v>
      </c>
    </row>
    <row r="68" spans="1:7" s="15" customFormat="1" ht="12" x14ac:dyDescent="0.2">
      <c r="A68" s="64" t="s">
        <v>53</v>
      </c>
      <c r="B68" s="54">
        <v>5834</v>
      </c>
      <c r="C68" s="53">
        <v>6654</v>
      </c>
      <c r="D68" s="73">
        <f>IFERROR(((B68/C68)-1)*100,IF(B68+C68&lt;&gt;0,100,0))</f>
        <v>-12.323414487526296</v>
      </c>
      <c r="E68" s="53">
        <v>275347</v>
      </c>
      <c r="F68" s="53">
        <v>287521</v>
      </c>
      <c r="G68" s="73">
        <f>IFERROR(((E68/F68)-1)*100,IF(E68+F68&lt;&gt;0,100,0))</f>
        <v>-4.2341255073542472</v>
      </c>
    </row>
    <row r="69" spans="1:7" s="15" customFormat="1" ht="12" x14ac:dyDescent="0.2">
      <c r="A69" s="66" t="s">
        <v>54</v>
      </c>
      <c r="B69" s="54">
        <v>218762473.868</v>
      </c>
      <c r="C69" s="53">
        <v>240750327.808</v>
      </c>
      <c r="D69" s="73">
        <f>IFERROR(((B69/C69)-1)*100,IF(B69+C69&lt;&gt;0,100,0))</f>
        <v>-9.1330525445994191</v>
      </c>
      <c r="E69" s="53">
        <v>12469180788.287001</v>
      </c>
      <c r="F69" s="53">
        <v>11450385661.271</v>
      </c>
      <c r="G69" s="73">
        <f>IFERROR(((E69/F69)-1)*100,IF(E69+F69&lt;&gt;0,100,0))</f>
        <v>8.8974743485007899</v>
      </c>
    </row>
    <row r="70" spans="1:7" s="15" customFormat="1" ht="12" x14ac:dyDescent="0.2">
      <c r="A70" s="66" t="s">
        <v>55</v>
      </c>
      <c r="B70" s="54">
        <v>225277586.14545</v>
      </c>
      <c r="C70" s="53">
        <v>228511766.35429999</v>
      </c>
      <c r="D70" s="73">
        <f>IFERROR(((B70/C70)-1)*100,IF(B70+C70&lt;&gt;0,100,0))</f>
        <v>-1.4153232721659914</v>
      </c>
      <c r="E70" s="53">
        <v>11838991901.0784</v>
      </c>
      <c r="F70" s="53">
        <v>10413802060.311501</v>
      </c>
      <c r="G70" s="73">
        <f>IFERROR(((E70/F70)-1)*100,IF(E70+F70&lt;&gt;0,100,0))</f>
        <v>13.685586037769081</v>
      </c>
    </row>
    <row r="71" spans="1:7" s="15" customFormat="1" ht="12" x14ac:dyDescent="0.2">
      <c r="A71" s="66" t="s">
        <v>93</v>
      </c>
      <c r="B71" s="73">
        <f>IFERROR(B69/B68/1000,)</f>
        <v>37.497852908467607</v>
      </c>
      <c r="C71" s="73">
        <f>IFERROR(C69/C68/1000,)</f>
        <v>36.181293629095279</v>
      </c>
      <c r="D71" s="73">
        <f>IFERROR(((B71/C71)-1)*100,IF(B71+C71&lt;&gt;0,100,0))</f>
        <v>3.6387844306197348</v>
      </c>
      <c r="E71" s="73">
        <f>IFERROR(E69/E68/1000,)</f>
        <v>45.285333736292756</v>
      </c>
      <c r="F71" s="73">
        <f>IFERROR(F69/F68/1000,)</f>
        <v>39.824519465607729</v>
      </c>
      <c r="G71" s="73">
        <f>IFERROR(((E71/F71)-1)*100,IF(E71+F71&lt;&gt;0,100,0))</f>
        <v>13.712191242887339</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2991</v>
      </c>
      <c r="C74" s="53">
        <v>2289</v>
      </c>
      <c r="D74" s="73">
        <f>IFERROR(((B74/C74)-1)*100,IF(B74+C74&lt;&gt;0,100,0))</f>
        <v>30.668414154652691</v>
      </c>
      <c r="E74" s="53">
        <v>125567</v>
      </c>
      <c r="F74" s="53">
        <v>120237</v>
      </c>
      <c r="G74" s="73">
        <f>IFERROR(((E74/F74)-1)*100,IF(E74+F74&lt;&gt;0,100,0))</f>
        <v>4.4329116661260715</v>
      </c>
    </row>
    <row r="75" spans="1:7" s="15" customFormat="1" ht="12" x14ac:dyDescent="0.2">
      <c r="A75" s="66" t="s">
        <v>54</v>
      </c>
      <c r="B75" s="54">
        <v>885868735.92999995</v>
      </c>
      <c r="C75" s="53">
        <v>772818156.72399998</v>
      </c>
      <c r="D75" s="73">
        <f>IFERROR(((B75/C75)-1)*100,IF(B75+C75&lt;&gt;0,100,0))</f>
        <v>14.628354448247549</v>
      </c>
      <c r="E75" s="53">
        <v>34385911443.136002</v>
      </c>
      <c r="F75" s="53">
        <v>31375777874.403999</v>
      </c>
      <c r="G75" s="73">
        <f>IFERROR(((E75/F75)-1)*100,IF(E75+F75&lt;&gt;0,100,0))</f>
        <v>9.5938133574933193</v>
      </c>
    </row>
    <row r="76" spans="1:7" s="15" customFormat="1" ht="12" x14ac:dyDescent="0.2">
      <c r="A76" s="66" t="s">
        <v>55</v>
      </c>
      <c r="B76" s="54">
        <v>908992477.50171006</v>
      </c>
      <c r="C76" s="53">
        <v>742954084.05545998</v>
      </c>
      <c r="D76" s="73">
        <f>IFERROR(((B76/C76)-1)*100,IF(B76+C76&lt;&gt;0,100,0))</f>
        <v>22.348405777638302</v>
      </c>
      <c r="E76" s="53">
        <v>32844671901.421101</v>
      </c>
      <c r="F76" s="53">
        <v>28550758272.970501</v>
      </c>
      <c r="G76" s="73">
        <f>IFERROR(((E76/F76)-1)*100,IF(E76+F76&lt;&gt;0,100,0))</f>
        <v>15.039578239558438</v>
      </c>
    </row>
    <row r="77" spans="1:7" s="15" customFormat="1" ht="12" x14ac:dyDescent="0.2">
      <c r="A77" s="66" t="s">
        <v>93</v>
      </c>
      <c r="B77" s="73">
        <f>IFERROR(B75/B74/1000,)</f>
        <v>296.17811298228014</v>
      </c>
      <c r="C77" s="73">
        <f>IFERROR(C75/C74/1000,)</f>
        <v>337.62261106334643</v>
      </c>
      <c r="D77" s="73">
        <f>IFERROR(((B77/C77)-1)*100,IF(B77+C77&lt;&gt;0,100,0))</f>
        <v>-12.275391731180662</v>
      </c>
      <c r="E77" s="73">
        <f>IFERROR(E75/E74/1000,)</f>
        <v>273.84513003524813</v>
      </c>
      <c r="F77" s="73">
        <f>IFERROR(F75/F74/1000,)</f>
        <v>260.949440475095</v>
      </c>
      <c r="G77" s="73">
        <f>IFERROR(((E77/F77)-1)*100,IF(E77+F77&lt;&gt;0,100,0))</f>
        <v>4.9418345318827717</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347</v>
      </c>
      <c r="C80" s="53">
        <v>282</v>
      </c>
      <c r="D80" s="73">
        <f>IFERROR(((B80/C80)-1)*100,IF(B80+C80&lt;&gt;0,100,0))</f>
        <v>23.049645390070928</v>
      </c>
      <c r="E80" s="53">
        <v>14745</v>
      </c>
      <c r="F80" s="53">
        <v>11113</v>
      </c>
      <c r="G80" s="73">
        <f>IFERROR(((E80/F80)-1)*100,IF(E80+F80&lt;&gt;0,100,0))</f>
        <v>32.682443984522621</v>
      </c>
    </row>
    <row r="81" spans="1:7" s="15" customFormat="1" ht="12" x14ac:dyDescent="0.2">
      <c r="A81" s="66" t="s">
        <v>54</v>
      </c>
      <c r="B81" s="54">
        <v>36319318.862999998</v>
      </c>
      <c r="C81" s="53">
        <v>10745698.619000001</v>
      </c>
      <c r="D81" s="73">
        <f>IFERROR(((B81/C81)-1)*100,IF(B81+C81&lt;&gt;0,100,0))</f>
        <v>237.98936812523306</v>
      </c>
      <c r="E81" s="53">
        <v>982502829.98599994</v>
      </c>
      <c r="F81" s="53">
        <v>1030351984.882</v>
      </c>
      <c r="G81" s="73">
        <f>IFERROR(((E81/F81)-1)*100,IF(E81+F81&lt;&gt;0,100,0))</f>
        <v>-4.6439620244415725</v>
      </c>
    </row>
    <row r="82" spans="1:7" s="15" customFormat="1" ht="12" x14ac:dyDescent="0.2">
      <c r="A82" s="66" t="s">
        <v>55</v>
      </c>
      <c r="B82" s="54">
        <v>15458186.6016089</v>
      </c>
      <c r="C82" s="53">
        <v>1478659.6905904501</v>
      </c>
      <c r="D82" s="73">
        <f>IFERROR(((B82/C82)-1)*100,IF(B82+C82&lt;&gt;0,100,0))</f>
        <v>945.41881407724213</v>
      </c>
      <c r="E82" s="53">
        <v>199001817.93267199</v>
      </c>
      <c r="F82" s="53">
        <v>222121286.113617</v>
      </c>
      <c r="G82" s="73">
        <f>IFERROR(((E82/F82)-1)*100,IF(E82+F82&lt;&gt;0,100,0))</f>
        <v>-10.408488346821109</v>
      </c>
    </row>
    <row r="83" spans="1:7" x14ac:dyDescent="0.2">
      <c r="A83" s="66" t="s">
        <v>93</v>
      </c>
      <c r="B83" s="73">
        <f>IFERROR(B81/B80/1000,)</f>
        <v>104.66662496541787</v>
      </c>
      <c r="C83" s="73">
        <f>IFERROR(C81/C80/1000,)</f>
        <v>38.105314251773052</v>
      </c>
      <c r="D83" s="73">
        <f>IFERROR(((B83/C83)-1)*100,IF(B83+C83&lt;&gt;0,100,0))</f>
        <v>174.67723864932486</v>
      </c>
      <c r="E83" s="73">
        <f>IFERROR(E81/E80/1000,)</f>
        <v>66.632948795252631</v>
      </c>
      <c r="F83" s="73">
        <f>IFERROR(F81/F80/1000,)</f>
        <v>92.715916933501305</v>
      </c>
      <c r="G83" s="73">
        <f>IFERROR(((E83/F83)-1)*100,IF(E83+F83&lt;&gt;0,100,0))</f>
        <v>-28.132136315877865</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9172</v>
      </c>
      <c r="C86" s="51">
        <f>C68+C74+C80</f>
        <v>9225</v>
      </c>
      <c r="D86" s="73">
        <f>IFERROR(((B86/C86)-1)*100,IF(B86+C86&lt;&gt;0,100,0))</f>
        <v>-0.57452574525744815</v>
      </c>
      <c r="E86" s="51">
        <f>E68+E74+E80</f>
        <v>415659</v>
      </c>
      <c r="F86" s="51">
        <f>F68+F74+F80</f>
        <v>418871</v>
      </c>
      <c r="G86" s="73">
        <f>IFERROR(((E86/F86)-1)*100,IF(E86+F86&lt;&gt;0,100,0))</f>
        <v>-0.7668231985503926</v>
      </c>
    </row>
    <row r="87" spans="1:7" s="15" customFormat="1" ht="12" x14ac:dyDescent="0.2">
      <c r="A87" s="66" t="s">
        <v>54</v>
      </c>
      <c r="B87" s="51">
        <f t="shared" ref="B87:C87" si="1">B69+B75+B81</f>
        <v>1140950528.6609998</v>
      </c>
      <c r="C87" s="51">
        <f t="shared" si="1"/>
        <v>1024314183.1509999</v>
      </c>
      <c r="D87" s="73">
        <f>IFERROR(((B87/C87)-1)*100,IF(B87+C87&lt;&gt;0,100,0))</f>
        <v>11.386774431962143</v>
      </c>
      <c r="E87" s="51">
        <f t="shared" ref="E87:F87" si="2">E69+E75+E81</f>
        <v>47837595061.409004</v>
      </c>
      <c r="F87" s="51">
        <f t="shared" si="2"/>
        <v>43856515520.557007</v>
      </c>
      <c r="G87" s="73">
        <f>IFERROR(((E87/F87)-1)*100,IF(E87+F87&lt;&gt;0,100,0))</f>
        <v>9.0775099061071849</v>
      </c>
    </row>
    <row r="88" spans="1:7" s="15" customFormat="1" ht="12" x14ac:dyDescent="0.2">
      <c r="A88" s="66" t="s">
        <v>55</v>
      </c>
      <c r="B88" s="51">
        <f t="shared" ref="B88:C88" si="3">B70+B76+B82</f>
        <v>1149728250.248769</v>
      </c>
      <c r="C88" s="51">
        <f t="shared" si="3"/>
        <v>972944510.1003505</v>
      </c>
      <c r="D88" s="73">
        <f>IFERROR(((B88/C88)-1)*100,IF(B88+C88&lt;&gt;0,100,0))</f>
        <v>18.169971495104576</v>
      </c>
      <c r="E88" s="51">
        <f t="shared" ref="E88:F88" si="4">E70+E76+E82</f>
        <v>44882665620.432167</v>
      </c>
      <c r="F88" s="51">
        <f t="shared" si="4"/>
        <v>39186681619.395615</v>
      </c>
      <c r="G88" s="73">
        <f>IFERROR(((E88/F88)-1)*100,IF(E88+F88&lt;&gt;0,100,0))</f>
        <v>14.53550993768582</v>
      </c>
    </row>
    <row r="89" spans="1:7" x14ac:dyDescent="0.2">
      <c r="A89" s="66" t="s">
        <v>94</v>
      </c>
      <c r="B89" s="73">
        <f>IFERROR((B75/B87)*100,IF(B75+B87&lt;&gt;0,100,0))</f>
        <v>77.643045309741908</v>
      </c>
      <c r="C89" s="73">
        <f>IFERROR((C75/C87)*100,IF(C75+C87&lt;&gt;0,100,0))</f>
        <v>75.44737439314305</v>
      </c>
      <c r="D89" s="73">
        <f>IFERROR(((B89/C89)-1)*100,IF(B89+C89&lt;&gt;0,100,0))</f>
        <v>2.9102018913973016</v>
      </c>
      <c r="E89" s="73">
        <f>IFERROR((E75/E87)*100,IF(E75+E87&lt;&gt;0,100,0))</f>
        <v>71.880518656915953</v>
      </c>
      <c r="F89" s="73">
        <f>IFERROR((F75/F87)*100,IF(F75+F87&lt;&gt;0,100,0))</f>
        <v>71.541884944546325</v>
      </c>
      <c r="G89" s="73">
        <f>IFERROR(((E89/F89)-1)*100,IF(E89+F89&lt;&gt;0,100,0))</f>
        <v>0.47333630170929286</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2025</v>
      </c>
      <c r="F94" s="103">
        <v>2024</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153754699.708</v>
      </c>
      <c r="C97" s="107">
        <v>62257345.590000004</v>
      </c>
      <c r="D97" s="52">
        <f>B97-C97</f>
        <v>91497354.118000001</v>
      </c>
      <c r="E97" s="107">
        <v>5167168366.3769999</v>
      </c>
      <c r="F97" s="107">
        <v>4390274713.0489998</v>
      </c>
      <c r="G97" s="68">
        <f>E97-F97</f>
        <v>776893653.32800007</v>
      </c>
    </row>
    <row r="98" spans="1:7" s="15" customFormat="1" ht="13.5" x14ac:dyDescent="0.2">
      <c r="A98" s="66" t="s">
        <v>88</v>
      </c>
      <c r="B98" s="53">
        <v>165519564.80000001</v>
      </c>
      <c r="C98" s="107">
        <v>62918657.799999997</v>
      </c>
      <c r="D98" s="52">
        <f>B98-C98</f>
        <v>102600907.00000001</v>
      </c>
      <c r="E98" s="107">
        <v>5047469292.3710003</v>
      </c>
      <c r="F98" s="107">
        <v>4316623306.3859997</v>
      </c>
      <c r="G98" s="68">
        <f>E98-F98</f>
        <v>730845985.98500061</v>
      </c>
    </row>
    <row r="99" spans="1:7" s="15" customFormat="1" ht="12" x14ac:dyDescent="0.2">
      <c r="A99" s="69" t="s">
        <v>16</v>
      </c>
      <c r="B99" s="52">
        <f>B97-B98</f>
        <v>-11764865.092000008</v>
      </c>
      <c r="C99" s="52">
        <f>C97-C98</f>
        <v>-661312.20999999344</v>
      </c>
      <c r="D99" s="70"/>
      <c r="E99" s="52">
        <f>E97-E98</f>
        <v>119699074.00599957</v>
      </c>
      <c r="F99" s="70">
        <f>F97-F98</f>
        <v>73651406.663000107</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1319.2007196406</v>
      </c>
      <c r="C111" s="108">
        <v>1101.4968338564699</v>
      </c>
      <c r="D111" s="73">
        <f>IFERROR(((B111/C111)-1)*100,IF(B111+C111&lt;&gt;0,100,0))</f>
        <v>19.764367821369323</v>
      </c>
      <c r="E111" s="72"/>
      <c r="F111" s="109">
        <v>1323.7271359108099</v>
      </c>
      <c r="G111" s="109">
        <v>1318.4930714546599</v>
      </c>
    </row>
    <row r="112" spans="1:7" s="15" customFormat="1" ht="12" x14ac:dyDescent="0.2">
      <c r="A112" s="66" t="s">
        <v>50</v>
      </c>
      <c r="B112" s="109">
        <v>1295.0505133942199</v>
      </c>
      <c r="C112" s="108">
        <v>1084.3431412417499</v>
      </c>
      <c r="D112" s="73">
        <f>IFERROR(((B112/C112)-1)*100,IF(B112+C112&lt;&gt;0,100,0))</f>
        <v>19.431798306131732</v>
      </c>
      <c r="E112" s="72"/>
      <c r="F112" s="109">
        <v>1299.5576389422999</v>
      </c>
      <c r="G112" s="109">
        <v>1294.37994018418</v>
      </c>
    </row>
    <row r="113" spans="1:7" s="15" customFormat="1" ht="12" x14ac:dyDescent="0.2">
      <c r="A113" s="66" t="s">
        <v>51</v>
      </c>
      <c r="B113" s="109">
        <v>1469.7200800460901</v>
      </c>
      <c r="C113" s="108">
        <v>1199.49386520539</v>
      </c>
      <c r="D113" s="73">
        <f>IFERROR(((B113/C113)-1)*100,IF(B113+C113&lt;&gt;0,100,0))</f>
        <v>22.528353222917818</v>
      </c>
      <c r="E113" s="72"/>
      <c r="F113" s="109">
        <v>1474.1433259564899</v>
      </c>
      <c r="G113" s="109">
        <v>1468.69659592834</v>
      </c>
    </row>
    <row r="114" spans="1:7" s="25" customFormat="1" ht="12" x14ac:dyDescent="0.2">
      <c r="A114" s="69" t="s">
        <v>52</v>
      </c>
      <c r="B114" s="73"/>
      <c r="C114" s="72"/>
      <c r="D114" s="74"/>
      <c r="E114" s="72"/>
      <c r="F114" s="58"/>
      <c r="G114" s="58"/>
    </row>
    <row r="115" spans="1:7" s="15" customFormat="1" ht="12" x14ac:dyDescent="0.2">
      <c r="A115" s="66" t="s">
        <v>56</v>
      </c>
      <c r="B115" s="109">
        <v>846.09953625945604</v>
      </c>
      <c r="C115" s="108">
        <v>772.52188827851899</v>
      </c>
      <c r="D115" s="73">
        <f>IFERROR(((B115/C115)-1)*100,IF(B115+C115&lt;&gt;0,100,0))</f>
        <v>9.5243447593306172</v>
      </c>
      <c r="E115" s="72"/>
      <c r="F115" s="109">
        <v>846.31448357813497</v>
      </c>
      <c r="G115" s="109">
        <v>845.35562980630903</v>
      </c>
    </row>
    <row r="116" spans="1:7" s="15" customFormat="1" ht="12" x14ac:dyDescent="0.2">
      <c r="A116" s="66" t="s">
        <v>57</v>
      </c>
      <c r="B116" s="109">
        <v>1232.2412264253901</v>
      </c>
      <c r="C116" s="108">
        <v>1058.74126552184</v>
      </c>
      <c r="D116" s="73">
        <f>IFERROR(((B116/C116)-1)*100,IF(B116+C116&lt;&gt;0,100,0))</f>
        <v>16.387380614472804</v>
      </c>
      <c r="E116" s="72"/>
      <c r="F116" s="109">
        <v>1233.2612669155999</v>
      </c>
      <c r="G116" s="109">
        <v>1228.2641690805799</v>
      </c>
    </row>
    <row r="117" spans="1:7" s="15" customFormat="1" ht="12" x14ac:dyDescent="0.2">
      <c r="A117" s="66" t="s">
        <v>59</v>
      </c>
      <c r="B117" s="109">
        <v>1564.27978467956</v>
      </c>
      <c r="C117" s="108">
        <v>1279.54446927954</v>
      </c>
      <c r="D117" s="73">
        <f>IFERROR(((B117/C117)-1)*100,IF(B117+C117&lt;&gt;0,100,0))</f>
        <v>22.252865940668954</v>
      </c>
      <c r="E117" s="72"/>
      <c r="F117" s="109">
        <v>1566.91457358762</v>
      </c>
      <c r="G117" s="109">
        <v>1560.96040662976</v>
      </c>
    </row>
    <row r="118" spans="1:7" s="15" customFormat="1" ht="12" x14ac:dyDescent="0.2">
      <c r="A118" s="66" t="s">
        <v>58</v>
      </c>
      <c r="B118" s="109">
        <v>1494.9702137300801</v>
      </c>
      <c r="C118" s="108">
        <v>1202.9404744670301</v>
      </c>
      <c r="D118" s="73">
        <f>IFERROR(((B118/C118)-1)*100,IF(B118+C118&lt;&gt;0,100,0))</f>
        <v>24.276325010382216</v>
      </c>
      <c r="E118" s="72"/>
      <c r="F118" s="109">
        <v>1508.96099184475</v>
      </c>
      <c r="G118" s="109">
        <v>1494.9702137300801</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2025</v>
      </c>
      <c r="F124" s="103">
        <v>2024</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91</v>
      </c>
      <c r="C127" s="53">
        <v>124</v>
      </c>
      <c r="D127" s="73">
        <f>IFERROR(((B127/C127)-1)*100,IF(B127+C127&lt;&gt;0,100,0))</f>
        <v>-26.612903225806448</v>
      </c>
      <c r="E127" s="53">
        <v>12316</v>
      </c>
      <c r="F127" s="53">
        <v>15336</v>
      </c>
      <c r="G127" s="73">
        <f>IFERROR(((E127/F127)-1)*100,IF(E127+F127&lt;&gt;0,100,0))</f>
        <v>-19.692227438706311</v>
      </c>
    </row>
    <row r="128" spans="1:7" s="15" customFormat="1" ht="12" x14ac:dyDescent="0.2">
      <c r="A128" s="66" t="s">
        <v>74</v>
      </c>
      <c r="B128" s="54">
        <v>3</v>
      </c>
      <c r="C128" s="53">
        <v>9</v>
      </c>
      <c r="D128" s="73">
        <f>IFERROR(((B128/C128)-1)*100,IF(B128+C128&lt;&gt;0,100,0))</f>
        <v>-66.666666666666671</v>
      </c>
      <c r="E128" s="53">
        <v>350</v>
      </c>
      <c r="F128" s="53">
        <v>355</v>
      </c>
      <c r="G128" s="73">
        <f>IFERROR(((E128/F128)-1)*100,IF(E128+F128&lt;&gt;0,100,0))</f>
        <v>-1.4084507042253502</v>
      </c>
    </row>
    <row r="129" spans="1:7" s="25" customFormat="1" ht="12" x14ac:dyDescent="0.2">
      <c r="A129" s="69" t="s">
        <v>34</v>
      </c>
      <c r="B129" s="70">
        <f>SUM(B126:B128)</f>
        <v>94</v>
      </c>
      <c r="C129" s="70">
        <f>SUM(C126:C128)</f>
        <v>133</v>
      </c>
      <c r="D129" s="73">
        <f>IFERROR(((B129/C129)-1)*100,IF(B129+C129&lt;&gt;0,100,0))</f>
        <v>-29.323308270676694</v>
      </c>
      <c r="E129" s="70">
        <f>SUM(E126:E128)</f>
        <v>12666</v>
      </c>
      <c r="F129" s="70">
        <f>SUM(F126:F128)</f>
        <v>15691</v>
      </c>
      <c r="G129" s="73">
        <f>IFERROR(((E129/F129)-1)*100,IF(E129+F129&lt;&gt;0,100,0))</f>
        <v>-19.278567331591358</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48</v>
      </c>
      <c r="C132" s="53">
        <v>37</v>
      </c>
      <c r="D132" s="73">
        <f>IFERROR(((B132/C132)-1)*100,IF(B132+C132&lt;&gt;0,100,0))</f>
        <v>29.729729729729737</v>
      </c>
      <c r="E132" s="53">
        <v>1299</v>
      </c>
      <c r="F132" s="53">
        <v>1060</v>
      </c>
      <c r="G132" s="73">
        <f>IFERROR(((E132/F132)-1)*100,IF(E132+F132&lt;&gt;0,100,0))</f>
        <v>22.547169811320742</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48</v>
      </c>
      <c r="C134" s="70">
        <f>SUM(C132:C133)</f>
        <v>37</v>
      </c>
      <c r="D134" s="73">
        <f>IFERROR(((B134/C134)-1)*100,IF(B134+C134&lt;&gt;0,100,0))</f>
        <v>29.729729729729737</v>
      </c>
      <c r="E134" s="70">
        <f>SUM(E132:E133)</f>
        <v>1299</v>
      </c>
      <c r="F134" s="70">
        <f>SUM(F132:F133)</f>
        <v>1060</v>
      </c>
      <c r="G134" s="73">
        <f>IFERROR(((E134/F134)-1)*100,IF(E134+F134&lt;&gt;0,100,0))</f>
        <v>22.547169811320742</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50477</v>
      </c>
      <c r="C138" s="53">
        <v>27644</v>
      </c>
      <c r="D138" s="73">
        <f>IFERROR(((B138/C138)-1)*100,IF(B138+C138&lt;&gt;0,100,0))</f>
        <v>82.596585154102158</v>
      </c>
      <c r="E138" s="53">
        <v>15507336</v>
      </c>
      <c r="F138" s="53">
        <v>15460363</v>
      </c>
      <c r="G138" s="73">
        <f>IFERROR(((E138/F138)-1)*100,IF(E138+F138&lt;&gt;0,100,0))</f>
        <v>0.30382857116615369</v>
      </c>
    </row>
    <row r="139" spans="1:7" s="15" customFormat="1" ht="12" x14ac:dyDescent="0.2">
      <c r="A139" s="66" t="s">
        <v>74</v>
      </c>
      <c r="B139" s="54">
        <v>9</v>
      </c>
      <c r="C139" s="53">
        <v>24</v>
      </c>
      <c r="D139" s="73">
        <f>IFERROR(((B139/C139)-1)*100,IF(B139+C139&lt;&gt;0,100,0))</f>
        <v>-62.5</v>
      </c>
      <c r="E139" s="53">
        <v>13804</v>
      </c>
      <c r="F139" s="53">
        <v>13599</v>
      </c>
      <c r="G139" s="73">
        <f>IFERROR(((E139/F139)-1)*100,IF(E139+F139&lt;&gt;0,100,0))</f>
        <v>1.5074637841017813</v>
      </c>
    </row>
    <row r="140" spans="1:7" s="15" customFormat="1" ht="12" x14ac:dyDescent="0.2">
      <c r="A140" s="69" t="s">
        <v>34</v>
      </c>
      <c r="B140" s="70">
        <f>SUM(B137:B139)</f>
        <v>50486</v>
      </c>
      <c r="C140" s="70">
        <f>SUM(C137:C139)</f>
        <v>27668</v>
      </c>
      <c r="D140" s="73">
        <f>IFERROR(((B140/C140)-1)*100,IF(B140+C140&lt;&gt;0,100,0))</f>
        <v>82.470724302443273</v>
      </c>
      <c r="E140" s="70">
        <f>SUM(E137:E139)</f>
        <v>15521140</v>
      </c>
      <c r="F140" s="70">
        <f>SUM(F137:F139)</f>
        <v>15473962</v>
      </c>
      <c r="G140" s="73">
        <f>IFERROR(((E140/F140)-1)*100,IF(E140+F140&lt;&gt;0,100,0))</f>
        <v>0.30488636329855101</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86230</v>
      </c>
      <c r="C143" s="53">
        <v>44365</v>
      </c>
      <c r="D143" s="73">
        <f>IFERROR(((B143/C143)-1)*100,)</f>
        <v>94.364927307562269</v>
      </c>
      <c r="E143" s="53">
        <v>739327</v>
      </c>
      <c r="F143" s="53">
        <v>769863</v>
      </c>
      <c r="G143" s="73">
        <f>IFERROR(((E143/F143)-1)*100,)</f>
        <v>-3.9664199994024929</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86230</v>
      </c>
      <c r="C145" s="70">
        <f>SUM(C143:C144)</f>
        <v>44365</v>
      </c>
      <c r="D145" s="73">
        <f>IFERROR(((B145/C145)-1)*100,)</f>
        <v>94.364927307562269</v>
      </c>
      <c r="E145" s="70">
        <f>SUM(E143:E144)</f>
        <v>739327</v>
      </c>
      <c r="F145" s="70">
        <f>SUM(F143:F144)</f>
        <v>769863</v>
      </c>
      <c r="G145" s="73">
        <f>IFERROR(((E145/F145)-1)*100,)</f>
        <v>-3.9664199994024929</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5135307.2151699997</v>
      </c>
      <c r="C149" s="53">
        <v>2730339.3150300002</v>
      </c>
      <c r="D149" s="73">
        <f>IFERROR(((B149/C149)-1)*100,IF(B149+C149&lt;&gt;0,100,0))</f>
        <v>88.083114318469782</v>
      </c>
      <c r="E149" s="53">
        <v>1456330656.02632</v>
      </c>
      <c r="F149" s="53">
        <v>1364899325.34161</v>
      </c>
      <c r="G149" s="73">
        <f>IFERROR(((E149/F149)-1)*100,IF(E149+F149&lt;&gt;0,100,0))</f>
        <v>6.6987600467768083</v>
      </c>
    </row>
    <row r="150" spans="1:7" x14ac:dyDescent="0.2">
      <c r="A150" s="66" t="s">
        <v>74</v>
      </c>
      <c r="B150" s="54">
        <v>119055.24</v>
      </c>
      <c r="C150" s="53">
        <v>241932.23</v>
      </c>
      <c r="D150" s="73">
        <f>IFERROR(((B150/C150)-1)*100,IF(B150+C150&lt;&gt;0,100,0))</f>
        <v>-50.789838956140734</v>
      </c>
      <c r="E150" s="53">
        <v>111003246.43000001</v>
      </c>
      <c r="F150" s="53">
        <v>98298000.640000001</v>
      </c>
      <c r="G150" s="73">
        <f>IFERROR(((E150/F150)-1)*100,IF(E150+F150&lt;&gt;0,100,0))</f>
        <v>12.925233175932881</v>
      </c>
    </row>
    <row r="151" spans="1:7" s="15" customFormat="1" ht="12" x14ac:dyDescent="0.2">
      <c r="A151" s="69" t="s">
        <v>34</v>
      </c>
      <c r="B151" s="70">
        <f>SUM(B148:B150)</f>
        <v>5254362.45517</v>
      </c>
      <c r="C151" s="70">
        <f>SUM(C148:C150)</f>
        <v>2972271.5450300002</v>
      </c>
      <c r="D151" s="73">
        <f>IFERROR(((B151/C151)-1)*100,IF(B151+C151&lt;&gt;0,100,0))</f>
        <v>76.779354630499142</v>
      </c>
      <c r="E151" s="70">
        <f>SUM(E148:E150)</f>
        <v>1567333902.45632</v>
      </c>
      <c r="F151" s="70">
        <f>SUM(F148:F150)</f>
        <v>1463197325.9816101</v>
      </c>
      <c r="G151" s="73">
        <f>IFERROR(((E151/F151)-1)*100,IF(E151+F151&lt;&gt;0,100,0))</f>
        <v>7.1170562319643471</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125059.41895000001</v>
      </c>
      <c r="C154" s="53">
        <v>44658.781999999999</v>
      </c>
      <c r="D154" s="73">
        <f>IFERROR(((B154/C154)-1)*100,IF(B154+C154&lt;&gt;0,100,0))</f>
        <v>180.03320589889805</v>
      </c>
      <c r="E154" s="53">
        <v>1097075.3651699999</v>
      </c>
      <c r="F154" s="53">
        <v>967825.25626000005</v>
      </c>
      <c r="G154" s="73">
        <f>IFERROR(((E154/F154)-1)*100,IF(E154+F154&lt;&gt;0,100,0))</f>
        <v>13.354694773048736</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125059.41895000001</v>
      </c>
      <c r="C156" s="70">
        <f>SUM(C154:C155)</f>
        <v>44658.781999999999</v>
      </c>
      <c r="D156" s="73">
        <f>IFERROR(((B156/C156)-1)*100,IF(B156+C156&lt;&gt;0,100,0))</f>
        <v>180.03320589889805</v>
      </c>
      <c r="E156" s="70">
        <f>SUM(E154:E155)</f>
        <v>1097075.3651699999</v>
      </c>
      <c r="F156" s="70">
        <f>SUM(F154:F155)</f>
        <v>967825.25626000005</v>
      </c>
      <c r="G156" s="73">
        <f>IFERROR(((E156/F156)-1)*100,IF(E156+F156&lt;&gt;0,100,0))</f>
        <v>13.354694773048736</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1446964</v>
      </c>
      <c r="C160" s="53">
        <v>1387990</v>
      </c>
      <c r="D160" s="73">
        <f>IFERROR(((B160/C160)-1)*100,IF(B160+C160&lt;&gt;0,100,0))</f>
        <v>4.2488778737598931</v>
      </c>
      <c r="E160" s="65"/>
      <c r="F160" s="65"/>
      <c r="G160" s="52"/>
    </row>
    <row r="161" spans="1:7" s="15" customFormat="1" ht="12" x14ac:dyDescent="0.2">
      <c r="A161" s="66" t="s">
        <v>74</v>
      </c>
      <c r="B161" s="54">
        <v>978</v>
      </c>
      <c r="C161" s="53">
        <v>1625</v>
      </c>
      <c r="D161" s="73">
        <f>IFERROR(((B161/C161)-1)*100,IF(B161+C161&lt;&gt;0,100,0))</f>
        <v>-39.815384615384616</v>
      </c>
      <c r="E161" s="65"/>
      <c r="F161" s="65"/>
      <c r="G161" s="52"/>
    </row>
    <row r="162" spans="1:7" s="25" customFormat="1" ht="12" x14ac:dyDescent="0.2">
      <c r="A162" s="69" t="s">
        <v>34</v>
      </c>
      <c r="B162" s="70">
        <f>SUM(B159:B161)</f>
        <v>1447942</v>
      </c>
      <c r="C162" s="70">
        <f>SUM(C159:C161)</f>
        <v>1389615</v>
      </c>
      <c r="D162" s="73">
        <f>IFERROR(((B162/C162)-1)*100,IF(B162+C162&lt;&gt;0,100,0))</f>
        <v>4.1973496256157317</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256167</v>
      </c>
      <c r="C165" s="53">
        <v>172844</v>
      </c>
      <c r="D165" s="73">
        <f>IFERROR(((B165/C165)-1)*100,IF(B165+C165&lt;&gt;0,100,0))</f>
        <v>48.207053759459399</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256167</v>
      </c>
      <c r="C167" s="70">
        <f>SUM(C165:C166)</f>
        <v>172844</v>
      </c>
      <c r="D167" s="73">
        <f>IFERROR(((B167/C167)-1)*100,IF(B167+C167&lt;&gt;0,100,0))</f>
        <v>48.207053759459399</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2025</v>
      </c>
      <c r="F173" s="103">
        <v>2024</v>
      </c>
      <c r="G173" s="26" t="s">
        <v>7</v>
      </c>
    </row>
    <row r="174" spans="1:7" x14ac:dyDescent="0.2">
      <c r="A174" s="69" t="s">
        <v>33</v>
      </c>
      <c r="B174" s="73"/>
      <c r="C174" s="73"/>
      <c r="D174" s="78"/>
      <c r="E174" s="79"/>
      <c r="F174" s="79"/>
      <c r="G174" s="80"/>
    </row>
    <row r="175" spans="1:7" x14ac:dyDescent="0.2">
      <c r="A175" s="66" t="s">
        <v>31</v>
      </c>
      <c r="B175" s="87">
        <v>58744</v>
      </c>
      <c r="C175" s="88">
        <v>62382</v>
      </c>
      <c r="D175" s="73">
        <f>IFERROR(((B175/C175)-1)*100,IF(B175+C175&lt;&gt;0,100,0))</f>
        <v>-5.8318104581449814</v>
      </c>
      <c r="E175" s="88">
        <v>1323788</v>
      </c>
      <c r="F175" s="88">
        <v>1408680</v>
      </c>
      <c r="G175" s="73">
        <f>IFERROR(((E175/F175)-1)*100,IF(E175+F175&lt;&gt;0,100,0))</f>
        <v>-6.0263509100718426</v>
      </c>
    </row>
    <row r="176" spans="1:7" x14ac:dyDescent="0.2">
      <c r="A176" s="66" t="s">
        <v>32</v>
      </c>
      <c r="B176" s="87">
        <v>238068</v>
      </c>
      <c r="C176" s="88">
        <v>253210</v>
      </c>
      <c r="D176" s="73">
        <f t="shared" ref="D176:D178" si="5">IFERROR(((B176/C176)-1)*100,IF(B176+C176&lt;&gt;0,100,0))</f>
        <v>-5.9800165870226296</v>
      </c>
      <c r="E176" s="88">
        <v>5856258</v>
      </c>
      <c r="F176" s="88">
        <v>6292976</v>
      </c>
      <c r="G176" s="73">
        <f>IFERROR(((E176/F176)-1)*100,IF(E176+F176&lt;&gt;0,100,0))</f>
        <v>-6.9397690377335008</v>
      </c>
    </row>
    <row r="177" spans="1:7" x14ac:dyDescent="0.2">
      <c r="A177" s="66" t="s">
        <v>91</v>
      </c>
      <c r="B177" s="87">
        <v>90358838.271599993</v>
      </c>
      <c r="C177" s="88">
        <v>121167135.11715201</v>
      </c>
      <c r="D177" s="73">
        <f t="shared" si="5"/>
        <v>-25.42628148776862</v>
      </c>
      <c r="E177" s="88">
        <v>2540447797.7877598</v>
      </c>
      <c r="F177" s="88">
        <v>2727639275.6570601</v>
      </c>
      <c r="G177" s="73">
        <f>IFERROR(((E177/F177)-1)*100,IF(E177+F177&lt;&gt;0,100,0))</f>
        <v>-6.8627651588646366</v>
      </c>
    </row>
    <row r="178" spans="1:7" x14ac:dyDescent="0.2">
      <c r="A178" s="66" t="s">
        <v>92</v>
      </c>
      <c r="B178" s="87">
        <v>240888</v>
      </c>
      <c r="C178" s="88">
        <v>222878</v>
      </c>
      <c r="D178" s="73">
        <f t="shared" si="5"/>
        <v>8.0806539900752927</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466</v>
      </c>
      <c r="C181" s="88">
        <v>1100</v>
      </c>
      <c r="D181" s="73">
        <f t="shared" ref="D181:D184" si="6">IFERROR(((B181/C181)-1)*100,IF(B181+C181&lt;&gt;0,100,0))</f>
        <v>-57.63636363636364</v>
      </c>
      <c r="E181" s="88">
        <v>39682</v>
      </c>
      <c r="F181" s="88">
        <v>39250</v>
      </c>
      <c r="G181" s="73">
        <f t="shared" ref="G181" si="7">IFERROR(((E181/F181)-1)*100,IF(E181+F181&lt;&gt;0,100,0))</f>
        <v>1.1006369426751483</v>
      </c>
    </row>
    <row r="182" spans="1:7" x14ac:dyDescent="0.2">
      <c r="A182" s="66" t="s">
        <v>32</v>
      </c>
      <c r="B182" s="87">
        <v>4734</v>
      </c>
      <c r="C182" s="88">
        <v>10910</v>
      </c>
      <c r="D182" s="73">
        <f t="shared" si="6"/>
        <v>-56.608615948670945</v>
      </c>
      <c r="E182" s="88">
        <v>458562</v>
      </c>
      <c r="F182" s="88">
        <v>442948</v>
      </c>
      <c r="G182" s="73">
        <f t="shared" ref="G182" si="8">IFERROR(((E182/F182)-1)*100,IF(E182+F182&lt;&gt;0,100,0))</f>
        <v>3.5250187380911457</v>
      </c>
    </row>
    <row r="183" spans="1:7" x14ac:dyDescent="0.2">
      <c r="A183" s="66" t="s">
        <v>91</v>
      </c>
      <c r="B183" s="87">
        <v>63416.301460000002</v>
      </c>
      <c r="C183" s="88">
        <v>265082.73323999997</v>
      </c>
      <c r="D183" s="73">
        <f t="shared" si="6"/>
        <v>-76.07678905189789</v>
      </c>
      <c r="E183" s="88">
        <v>9053696.6136000007</v>
      </c>
      <c r="F183" s="88">
        <v>8638792.4188599996</v>
      </c>
      <c r="G183" s="73">
        <f t="shared" ref="G183" si="9">IFERROR(((E183/F183)-1)*100,IF(E183+F183&lt;&gt;0,100,0))</f>
        <v>4.8028031537624694</v>
      </c>
    </row>
    <row r="184" spans="1:7" x14ac:dyDescent="0.2">
      <c r="A184" s="66" t="s">
        <v>92</v>
      </c>
      <c r="B184" s="87">
        <v>103520</v>
      </c>
      <c r="C184" s="88">
        <v>105510</v>
      </c>
      <c r="D184" s="73">
        <f t="shared" si="6"/>
        <v>-1.8860771490853967</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2025-11-24T11:02:43Z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