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471748F4-E584-4631-9795-E2D72023F611}"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<sst xmlns="http://schemas.openxmlformats.org/spreadsheetml/2006/main" count="265" uniqueCount="100">
  <si>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</si>
  <si>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</si>
  <si>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</si>
  <si>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</si>
  <si>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</si>
  <si>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</si>
  <si>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</si>
  <si>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</si>
  <si>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</si>
  <si>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</si>
  <si>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</si>
  <si>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</si>
  <si>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</si>
  <si>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</si>
  <si>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</si>
  <si>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</si>
  <si>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</si>
  <si>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</si>
  <si>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</si>
  <si>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</si>
  <si>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</si>
  <si>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</si>
  <si>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</si>
  <si>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</si>
  <si>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</si>
  <si>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</si>
  <si>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</si>
  <si>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</si>
  <si>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</si>
  <si>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</si>
  <si>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</si>
  <si>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</si>
  <si>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</si>
  <si>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</si>
  <si>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</si>
  <si>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</si>
  <si>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</si>
  <si>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</si>
  <si>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</si>
  <si>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</si>
  <si>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</si>
  <si>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</si>
  <si>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</si>
  <si>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</si>
  <si>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</si>
  <si>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</si>
  <si>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</si>
  <si>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</si>
  <si>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</si>
  <si>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</si>
  <si>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</si>
  <si>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</si>
  <si>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</si>
  <si>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</si>
  <si>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</si>
  <si>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</si>
  <si>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</si>
  <si>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</si>
  <si>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</si>
  <si>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</si>
  <si>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</si>
  <si>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</si>
  <si>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</si>
  <si>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</si>
  <si>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</si>
  <si>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</si>
  <si>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</si>
  <si>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</si>
  <si>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</si>
  <si>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</si>
  <si>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</si>
  <si>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</si>
  <si>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</si>
  <si>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</si>
  <si>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</si>
  <si>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</si>
  <si>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</si>
  <si>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</si>
  <si>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</si>
  <si>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</si>
  <si>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</si>
  <si>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</si>
  <si>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</si>
  <si>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</si>
  <si>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</si>
  <si>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</si>
  <si>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</si>
  <si>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</si>
  <si>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</si>
  <si>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</si>
  <si>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</si>
  <si>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</si>
  <si>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</si>
  <si>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</si>
  <si>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</si>
  <si>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</si>
  <si>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</si>
  <si>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24 December 2025</t>
  </si>
  <si>
    <t>24.12.2025</t>
  </si>
  <si>
    <t>27.12.2024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</si>
</sst>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2025</v>
      </c>
      <c r="F10" s="103">
        <v>2024</v>
      </c>
      <c r="G10" s="26" t="s">
        <v>7</v>
      </c>
    </row>
    <row r="11" spans="1:7" s="15" customFormat="1" ht="12" x14ac:dyDescent="0.2">
      <c r="A11" s="51" t="s">
        <v>8</v>
      </c>
      <c r="B11" s="54">
        <v>637678</v>
      </c>
      <c r="C11" s="54">
        <v>525748</v>
      </c>
      <c r="D11" s="73">
        <f>IFERROR(((B11/C11)-1)*100,IF(B11+C11&lt;&gt;0,100,0))</f>
        <v>21.289667293075777</v>
      </c>
      <c r="E11" s="54">
        <v>96969445</v>
      </c>
      <c r="F11" s="54">
        <v>90051581</v>
      </c>
      <c r="G11" s="73">
        <f>IFERROR(((E11/F11)-1)*100,IF(E11+F11&lt;&gt;0,100,0))</f>
        <v>7.6821127660157362</v>
      </c>
    </row>
    <row r="12" spans="1:7" s="15" customFormat="1" ht="12" x14ac:dyDescent="0.2">
      <c r="A12" s="51" t="s">
        <v>9</v>
      </c>
      <c r="B12" s="54">
        <v>506738.84399999998</v>
      </c>
      <c r="C12" s="54">
        <v>342860.36200000002</v>
      </c>
      <c r="D12" s="73">
        <f>IFERROR(((B12/C12)-1)*100,IF(B12+C12&lt;&gt;0,100,0))</f>
        <v>47.797441805185969</v>
      </c>
      <c r="E12" s="54">
        <v>85054974.055000007</v>
      </c>
      <c r="F12" s="54">
        <v>75503580.194999993</v>
      </c>
      <c r="G12" s="73">
        <f>IFERROR(((E12/F12)-1)*100,IF(E12+F12&lt;&gt;0,100,0))</f>
        <v>12.650252922221728</v>
      </c>
    </row>
    <row r="13" spans="1:7" s="15" customFormat="1" ht="12" x14ac:dyDescent="0.2">
      <c r="A13" s="51" t="s">
        <v>10</v>
      </c>
      <c r="B13" s="54">
        <v>43131612.535259999</v>
      </c>
      <c r="C13" s="54">
        <v>28453868.697629798</v>
      </c>
      <c r="D13" s="73">
        <f>IFERROR(((B13/C13)-1)*100,IF(B13+C13&lt;&gt;0,100,0))</f>
        <v>51.584352179332484</v>
      </c>
      <c r="E13" s="54">
        <v>7080739507.3726902</v>
      </c>
      <c r="F13" s="54">
        <v>5362959151.2104998</v>
      </c>
      <c r="G13" s="73">
        <f>IFERROR(((E13/F13)-1)*100,IF(E13+F13&lt;&gt;0,100,0))</f>
        <v>32.030457583747626</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176</v>
      </c>
      <c r="C16" s="54">
        <v>82</v>
      </c>
      <c r="D16" s="73">
        <f>IFERROR(((B16/C16)-1)*100,IF(B16+C16&lt;&gt;0,100,0))</f>
        <v>114.63414634146343</v>
      </c>
      <c r="E16" s="54">
        <v>23837</v>
      </c>
      <c r="F16" s="54">
        <v>22359</v>
      </c>
      <c r="G16" s="73">
        <f>IFERROR(((E16/F16)-1)*100,IF(E16+F16&lt;&gt;0,100,0))</f>
        <v>6.6103135202826513</v>
      </c>
    </row>
    <row r="17" spans="1:7" s="15" customFormat="1" ht="12" x14ac:dyDescent="0.2">
      <c r="A17" s="51" t="s">
        <v>9</v>
      </c>
      <c r="B17" s="54">
        <v>36658.25</v>
      </c>
      <c r="C17" s="54">
        <v>37410.959000000003</v>
      </c>
      <c r="D17" s="73">
        <f>IFERROR(((B17/C17)-1)*100,IF(B17+C17&lt;&gt;0,100,0))</f>
        <v>-2.0120013496579991</v>
      </c>
      <c r="E17" s="54">
        <v>12864912.426000001</v>
      </c>
      <c r="F17" s="54">
        <v>11208118.999</v>
      </c>
      <c r="G17" s="73">
        <f>IFERROR(((E17/F17)-1)*100,IF(E17+F17&lt;&gt;0,100,0))</f>
        <v>14.782082766500082</v>
      </c>
    </row>
    <row r="18" spans="1:7" s="15" customFormat="1" ht="12" x14ac:dyDescent="0.2">
      <c r="A18" s="51" t="s">
        <v>10</v>
      </c>
      <c r="B18" s="54">
        <v>6524563.34102502</v>
      </c>
      <c r="C18" s="54">
        <v>2759398.6492848201</v>
      </c>
      <c r="D18" s="73">
        <f>IFERROR(((B18/C18)-1)*100,IF(B18+C18&lt;&gt;0,100,0))</f>
        <v>136.44874011647624</v>
      </c>
      <c r="E18" s="54">
        <v>953257587.96106398</v>
      </c>
      <c r="F18" s="54">
        <v>627266549.05488896</v>
      </c>
      <c r="G18" s="73">
        <f>IFERROR(((E18/F18)-1)*100,IF(E18+F18&lt;&gt;0,100,0))</f>
        <v>51.970097783366612</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2025</v>
      </c>
      <c r="F23" s="103">
        <v>2024</v>
      </c>
      <c r="G23" s="26" t="s">
        <v>13</v>
      </c>
    </row>
    <row r="24" spans="1:7" s="15" customFormat="1" ht="12" x14ac:dyDescent="0.2">
      <c r="A24" s="51" t="s">
        <v>14</v>
      </c>
      <c r="B24" s="53">
        <v>8253971.9268399999</v>
      </c>
      <c r="C24" s="53">
        <v>4030005.3006699998</v>
      </c>
      <c r="D24" s="52">
        <f>B24-C24</f>
        <v>4223966.6261700001</v>
      </c>
      <c r="E24" s="54">
        <v>1058226105.46218</v>
      </c>
      <c r="F24" s="54">
        <v>761441332.81717002</v>
      </c>
      <c r="G24" s="52">
        <f>E24-F24</f>
        <v>296784772.64500999</v>
      </c>
    </row>
    <row r="25" spans="1:7" s="15" customFormat="1" ht="12" x14ac:dyDescent="0.2">
      <c r="A25" s="55" t="s">
        <v>15</v>
      </c>
      <c r="B25" s="53">
        <v>7793545.4424200002</v>
      </c>
      <c r="C25" s="53">
        <v>4884271.6350199999</v>
      </c>
      <c r="D25" s="52">
        <f>B25-C25</f>
        <v>2909273.8074000003</v>
      </c>
      <c r="E25" s="54">
        <v>1275690640.06457</v>
      </c>
      <c r="F25" s="54">
        <v>903404295.45887995</v>
      </c>
      <c r="G25" s="52">
        <f>E25-F25</f>
        <v>372286344.60569</v>
      </c>
    </row>
    <row r="26" spans="1:7" s="25" customFormat="1" ht="12" x14ac:dyDescent="0.2">
      <c r="A26" s="56" t="s">
        <v>16</v>
      </c>
      <c r="B26" s="57">
        <f>B24-B25</f>
        <v>460426.48441999964</v>
      </c>
      <c r="C26" s="57">
        <f>C24-C25</f>
        <v>-854266.33435000014</v>
      </c>
      <c r="D26" s="57"/>
      <c r="E26" s="57">
        <f>E24-E25</f>
        <v>-217464534.60238993</v>
      </c>
      <c r="F26" s="57">
        <f>F24-F25</f>
        <v>-141962962.64170992</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117085.45029768</v>
      </c>
      <c r="C33" s="104">
        <v>84736.183626950005</v>
      </c>
      <c r="D33" s="73">
        <f t="shared" ref="D33:D42" si="0">IFERROR(((B33/C33)-1)*100,IF(B33+C33&lt;&gt;0,100,0))</f>
        <v>38.176449877831686</v>
      </c>
      <c r="E33" s="51"/>
      <c r="F33" s="104">
        <v>117528.91</v>
      </c>
      <c r="G33" s="104">
        <v>114849.89</v>
      </c>
    </row>
    <row r="34" spans="1:7" s="15" customFormat="1" ht="12" x14ac:dyDescent="0.2">
      <c r="A34" s="51" t="s">
        <v>23</v>
      </c>
      <c r="B34" s="104">
        <v>113798.04575196</v>
      </c>
      <c r="C34" s="104">
        <v>90113.533649759993</v>
      </c>
      <c r="D34" s="73">
        <f t="shared" si="0"/>
        <v>26.282968986937604</v>
      </c>
      <c r="E34" s="51"/>
      <c r="F34" s="104">
        <v>114209.99</v>
      </c>
      <c r="G34" s="104">
        <v>110416.08</v>
      </c>
    </row>
    <row r="35" spans="1:7" s="15" customFormat="1" ht="12" x14ac:dyDescent="0.2">
      <c r="A35" s="51" t="s">
        <v>24</v>
      </c>
      <c r="B35" s="104">
        <v>107665.81311988</v>
      </c>
      <c r="C35" s="104">
        <v>92278.888309119997</v>
      </c>
      <c r="D35" s="73">
        <f t="shared" si="0"/>
        <v>16.674371671249631</v>
      </c>
      <c r="E35" s="51"/>
      <c r="F35" s="104">
        <v>107989.24</v>
      </c>
      <c r="G35" s="104">
        <v>105965.92</v>
      </c>
    </row>
    <row r="36" spans="1:7" s="15" customFormat="1" ht="12" x14ac:dyDescent="0.2">
      <c r="A36" s="51" t="s">
        <v>25</v>
      </c>
      <c r="B36" s="104">
        <v>109502.80050051</v>
      </c>
      <c r="C36" s="104">
        <v>76197.455123010004</v>
      </c>
      <c r="D36" s="73">
        <f t="shared" si="0"/>
        <v>43.70926210558244</v>
      </c>
      <c r="E36" s="51"/>
      <c r="F36" s="104">
        <v>109961.81</v>
      </c>
      <c r="G36" s="104">
        <v>107215.12</v>
      </c>
    </row>
    <row r="37" spans="1:7" s="15" customFormat="1" ht="12" x14ac:dyDescent="0.2">
      <c r="A37" s="51" t="s">
        <v>79</v>
      </c>
      <c r="B37" s="104">
        <v>129070.45774994</v>
      </c>
      <c r="C37" s="104">
        <v>52696.806249430003</v>
      </c>
      <c r="D37" s="73">
        <f t="shared" si="0"/>
        <v>144.93032298581872</v>
      </c>
      <c r="E37" s="51"/>
      <c r="F37" s="104">
        <v>130121.89</v>
      </c>
      <c r="G37" s="104">
        <v>122477.41</v>
      </c>
    </row>
    <row r="38" spans="1:7" s="15" customFormat="1" ht="12" x14ac:dyDescent="0.2">
      <c r="A38" s="51" t="s">
        <v>26</v>
      </c>
      <c r="B38" s="104">
        <v>137944.42712293001</v>
      </c>
      <c r="C38" s="104">
        <v>119999.22387538</v>
      </c>
      <c r="D38" s="73">
        <f t="shared" si="0"/>
        <v>14.954432760487023</v>
      </c>
      <c r="E38" s="51"/>
      <c r="F38" s="104">
        <v>138938.07</v>
      </c>
      <c r="G38" s="104">
        <v>136250.73000000001</v>
      </c>
    </row>
    <row r="39" spans="1:7" s="15" customFormat="1" ht="12" x14ac:dyDescent="0.2">
      <c r="A39" s="51" t="s">
        <v>27</v>
      </c>
      <c r="B39" s="104">
        <v>24834.012430129998</v>
      </c>
      <c r="C39" s="104">
        <v>20735.708457699999</v>
      </c>
      <c r="D39" s="73">
        <f t="shared" si="0"/>
        <v>19.764475280844017</v>
      </c>
      <c r="E39" s="51"/>
      <c r="F39" s="104">
        <v>24950.799999999999</v>
      </c>
      <c r="G39" s="104">
        <v>24226.98</v>
      </c>
    </row>
    <row r="40" spans="1:7" s="15" customFormat="1" ht="12" x14ac:dyDescent="0.2">
      <c r="A40" s="51" t="s">
        <v>28</v>
      </c>
      <c r="B40" s="104">
        <v>143937.17477951001</v>
      </c>
      <c r="C40" s="104">
        <v>120742.67980883</v>
      </c>
      <c r="D40" s="73">
        <f t="shared" si="0"/>
        <v>19.209856040468452</v>
      </c>
      <c r="E40" s="51"/>
      <c r="F40" s="104">
        <v>144775.71</v>
      </c>
      <c r="G40" s="104">
        <v>141505.09</v>
      </c>
    </row>
    <row r="41" spans="1:7" s="15" customFormat="1" ht="12" x14ac:dyDescent="0.2">
      <c r="A41" s="51" t="s">
        <v>29</v>
      </c>
      <c r="B41" s="59"/>
      <c r="C41" s="59"/>
      <c r="D41" s="73">
        <f t="shared" si="0"/>
        <v>0</v>
      </c>
      <c r="E41" s="51"/>
      <c r="F41" s="59"/>
      <c r="G41" s="59"/>
    </row>
    <row r="42" spans="1:7" s="15" customFormat="1" ht="12" x14ac:dyDescent="0.2">
      <c r="A42" s="51" t="s">
        <v>78</v>
      </c>
      <c r="B42" s="104">
        <v>604.73976211000002</v>
      </c>
      <c r="C42" s="104">
        <v>567.09437968999998</v>
      </c>
      <c r="D42" s="73">
        <f t="shared" si="0"/>
        <v>6.6382922787171283</v>
      </c>
      <c r="E42" s="51"/>
      <c r="F42" s="104">
        <v>608.23</v>
      </c>
      <c r="G42" s="104">
        <v>596.97</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24250.577930786701</v>
      </c>
      <c r="D48" s="59"/>
      <c r="E48" s="105">
        <v>19355.4813432966</v>
      </c>
      <c r="F48" s="59"/>
      <c r="G48" s="73">
        <f>IFERROR(((C48/E48)-1)*100,IF(C48+E48&lt;&gt;0,100,0))</f>
        <v>25.290492655122865</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2122</v>
      </c>
      <c r="D54" s="62"/>
      <c r="E54" s="106">
        <v>288963</v>
      </c>
      <c r="F54" s="106">
        <v>39983938.469999999</v>
      </c>
      <c r="G54" s="106">
        <v>12187350.44483</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2025</v>
      </c>
      <c r="F67" s="103">
        <v>2024</v>
      </c>
      <c r="G67" s="26" t="s">
        <v>7</v>
      </c>
    </row>
    <row r="68" spans="1:7" s="15" customFormat="1" ht="12" x14ac:dyDescent="0.2">
      <c r="A68" s="64" t="s">
        <v>53</v>
      </c>
      <c r="B68" s="54">
        <v>1432</v>
      </c>
      <c r="C68" s="53">
        <v>1529</v>
      </c>
      <c r="D68" s="73">
        <f>IFERROR(((B68/C68)-1)*100,IF(B68+C68&lt;&gt;0,100,0))</f>
        <v>-6.3440156965336776</v>
      </c>
      <c r="E68" s="53">
        <v>297979</v>
      </c>
      <c r="F68" s="53">
        <v>310639</v>
      </c>
      <c r="G68" s="73">
        <f>IFERROR(((E68/F68)-1)*100,IF(E68+F68&lt;&gt;0,100,0))</f>
        <v>-4.0754702403754894</v>
      </c>
    </row>
    <row r="69" spans="1:7" s="15" customFormat="1" ht="12" x14ac:dyDescent="0.2">
      <c r="A69" s="66" t="s">
        <v>54</v>
      </c>
      <c r="B69" s="54">
        <v>23928796.919</v>
      </c>
      <c r="C69" s="53">
        <v>52913545.743000001</v>
      </c>
      <c r="D69" s="73">
        <f>IFERROR(((B69/C69)-1)*100,IF(B69+C69&lt;&gt;0,100,0))</f>
        <v>-54.777559161841708</v>
      </c>
      <c r="E69" s="53">
        <v>13520286955.495001</v>
      </c>
      <c r="F69" s="53">
        <v>12345815408.052</v>
      </c>
      <c r="G69" s="73">
        <f>IFERROR(((E69/F69)-1)*100,IF(E69+F69&lt;&gt;0,100,0))</f>
        <v>9.5131144329033468</v>
      </c>
    </row>
    <row r="70" spans="1:7" s="15" customFormat="1" ht="12" x14ac:dyDescent="0.2">
      <c r="A70" s="66" t="s">
        <v>55</v>
      </c>
      <c r="B70" s="54">
        <v>25120158.914519999</v>
      </c>
      <c r="C70" s="53">
        <v>50518962.09189</v>
      </c>
      <c r="D70" s="73">
        <f>IFERROR(((B70/C70)-1)*100,IF(B70+C70&lt;&gt;0,100,0))</f>
        <v>-50.275781856269305</v>
      </c>
      <c r="E70" s="53">
        <v>12929843865.0977</v>
      </c>
      <c r="F70" s="53">
        <v>11271914118.420799</v>
      </c>
      <c r="G70" s="73">
        <f>IFERROR(((E70/F70)-1)*100,IF(E70+F70&lt;&gt;0,100,0))</f>
        <v>14.708502293922532</v>
      </c>
    </row>
    <row r="71" spans="1:7" s="15" customFormat="1" ht="12" x14ac:dyDescent="0.2">
      <c r="A71" s="66" t="s">
        <v>93</v>
      </c>
      <c r="B71" s="73">
        <f>IFERROR(B69/B68/1000,)</f>
        <v>16.710053714385474</v>
      </c>
      <c r="C71" s="73">
        <f>IFERROR(C69/C68/1000,)</f>
        <v>34.606635541530416</v>
      </c>
      <c r="D71" s="73">
        <f>IFERROR(((B71/C71)-1)*100,IF(B71+C71&lt;&gt;0,100,0))</f>
        <v>-51.714307233558657</v>
      </c>
      <c r="E71" s="73">
        <f>IFERROR(E69/E68/1000,)</f>
        <v>45.373287901144046</v>
      </c>
      <c r="F71" s="73">
        <f>IFERROR(F69/F68/1000,)</f>
        <v>39.743288537665912</v>
      </c>
      <c r="G71" s="73">
        <f>IFERROR(((E71/F71)-1)*100,IF(E71+F71&lt;&gt;0,100,0))</f>
        <v>14.165912209661302</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490</v>
      </c>
      <c r="C74" s="53">
        <v>293</v>
      </c>
      <c r="D74" s="73">
        <f>IFERROR(((B74/C74)-1)*100,IF(B74+C74&lt;&gt;0,100,0))</f>
        <v>67.235494880546071</v>
      </c>
      <c r="E74" s="53">
        <v>137380</v>
      </c>
      <c r="F74" s="53">
        <v>129583</v>
      </c>
      <c r="G74" s="73">
        <f>IFERROR(((E74/F74)-1)*100,IF(E74+F74&lt;&gt;0,100,0))</f>
        <v>6.0169929697568403</v>
      </c>
    </row>
    <row r="75" spans="1:7" s="15" customFormat="1" ht="12" x14ac:dyDescent="0.2">
      <c r="A75" s="66" t="s">
        <v>54</v>
      </c>
      <c r="B75" s="54">
        <v>152487500.912</v>
      </c>
      <c r="C75" s="53">
        <v>100479646.49600001</v>
      </c>
      <c r="D75" s="73">
        <f>IFERROR(((B75/C75)-1)*100,IF(B75+C75&lt;&gt;0,100,0))</f>
        <v>51.759591349747012</v>
      </c>
      <c r="E75" s="53">
        <v>37282275218.384003</v>
      </c>
      <c r="F75" s="53">
        <v>34010907112.515999</v>
      </c>
      <c r="G75" s="73">
        <f>IFERROR(((E75/F75)-1)*100,IF(E75+F75&lt;&gt;0,100,0))</f>
        <v>9.6185852822024298</v>
      </c>
    </row>
    <row r="76" spans="1:7" s="15" customFormat="1" ht="12" x14ac:dyDescent="0.2">
      <c r="A76" s="66" t="s">
        <v>55</v>
      </c>
      <c r="B76" s="54">
        <v>153830309.75816</v>
      </c>
      <c r="C76" s="53">
        <v>93042515.182229996</v>
      </c>
      <c r="D76" s="73">
        <f>IFERROR(((B76/C76)-1)*100,IF(B76+C76&lt;&gt;0,100,0))</f>
        <v>65.333352668802021</v>
      </c>
      <c r="E76" s="53">
        <v>35842048917.506699</v>
      </c>
      <c r="F76" s="53">
        <v>31127747672.814701</v>
      </c>
      <c r="G76" s="73">
        <f>IFERROR(((E76/F76)-1)*100,IF(E76+F76&lt;&gt;0,100,0))</f>
        <v>15.14501239936874</v>
      </c>
    </row>
    <row r="77" spans="1:7" s="15" customFormat="1" ht="12" x14ac:dyDescent="0.2">
      <c r="A77" s="66" t="s">
        <v>93</v>
      </c>
      <c r="B77" s="73">
        <f>IFERROR(B75/B74/1000,)</f>
        <v>311.19898145306121</v>
      </c>
      <c r="C77" s="73">
        <f>IFERROR(C75/C74/1000,)</f>
        <v>342.93394708532429</v>
      </c>
      <c r="D77" s="73">
        <f>IFERROR(((B77/C77)-1)*100,IF(B77+C77&lt;&gt;0,100,0))</f>
        <v>-9.2539586418859834</v>
      </c>
      <c r="E77" s="73">
        <f>IFERROR(E75/E74/1000,)</f>
        <v>271.38066107427574</v>
      </c>
      <c r="F77" s="73">
        <f>IFERROR(F75/F74/1000,)</f>
        <v>262.46426701431511</v>
      </c>
      <c r="G77" s="73">
        <f>IFERROR(((E77/F77)-1)*100,IF(E77+F77&lt;&gt;0,100,0))</f>
        <v>3.3971839905636791</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70</v>
      </c>
      <c r="C80" s="53">
        <v>75</v>
      </c>
      <c r="D80" s="73">
        <f>IFERROR(((B80/C80)-1)*100,IF(B80+C80&lt;&gt;0,100,0))</f>
        <v>-6.6666666666666652</v>
      </c>
      <c r="E80" s="53">
        <v>15934</v>
      </c>
      <c r="F80" s="53">
        <v>12081</v>
      </c>
      <c r="G80" s="73">
        <f>IFERROR(((E80/F80)-1)*100,IF(E80+F80&lt;&gt;0,100,0))</f>
        <v>31.89305521066137</v>
      </c>
    </row>
    <row r="81" spans="1:7" s="15" customFormat="1" ht="12" x14ac:dyDescent="0.2">
      <c r="A81" s="66" t="s">
        <v>54</v>
      </c>
      <c r="B81" s="54">
        <v>8585985.0840000007</v>
      </c>
      <c r="C81" s="53">
        <v>9180986.9619999994</v>
      </c>
      <c r="D81" s="73">
        <f>IFERROR(((B81/C81)-1)*100,IF(B81+C81&lt;&gt;0,100,0))</f>
        <v>-6.4808051733730281</v>
      </c>
      <c r="E81" s="53">
        <v>1151253207.039</v>
      </c>
      <c r="F81" s="53">
        <v>1107257892.023</v>
      </c>
      <c r="G81" s="73">
        <f>IFERROR(((E81/F81)-1)*100,IF(E81+F81&lt;&gt;0,100,0))</f>
        <v>3.9733575468691384</v>
      </c>
    </row>
    <row r="82" spans="1:7" s="15" customFormat="1" ht="12" x14ac:dyDescent="0.2">
      <c r="A82" s="66" t="s">
        <v>55</v>
      </c>
      <c r="B82" s="54">
        <v>6297861.1985301198</v>
      </c>
      <c r="C82" s="53">
        <v>586215.32112997398</v>
      </c>
      <c r="D82" s="73">
        <f>IFERROR(((B82/C82)-1)*100,IF(B82+C82&lt;&gt;0,100,0))</f>
        <v>974.32558848692668</v>
      </c>
      <c r="E82" s="53">
        <v>257479370.98196101</v>
      </c>
      <c r="F82" s="53">
        <v>233372962.36876601</v>
      </c>
      <c r="G82" s="73">
        <f>IFERROR(((E82/F82)-1)*100,IF(E82+F82&lt;&gt;0,100,0))</f>
        <v>10.329563617186754</v>
      </c>
    </row>
    <row r="83" spans="1:7" x14ac:dyDescent="0.2">
      <c r="A83" s="66" t="s">
        <v>93</v>
      </c>
      <c r="B83" s="73">
        <f>IFERROR(B81/B80/1000,)</f>
        <v>122.65692977142858</v>
      </c>
      <c r="C83" s="73">
        <f>IFERROR(C81/C80/1000,)</f>
        <v>122.41315949333332</v>
      </c>
      <c r="D83" s="73">
        <f>IFERROR(((B83/C83)-1)*100,IF(B83+C83&lt;&gt;0,100,0))</f>
        <v>0.19913731424319181</v>
      </c>
      <c r="E83" s="73">
        <f>IFERROR(E81/E80/1000,)</f>
        <v>72.251362309464042</v>
      </c>
      <c r="F83" s="73">
        <f>IFERROR(F81/F80/1000,)</f>
        <v>91.652834369919717</v>
      </c>
      <c r="G83" s="73">
        <f>IFERROR(((E83/F83)-1)*100,IF(E83+F83&lt;&gt;0,100,0))</f>
        <v>-21.168436517903476</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1992</v>
      </c>
      <c r="C86" s="51">
        <f>C68+C74+C80</f>
        <v>1897</v>
      </c>
      <c r="D86" s="73">
        <f>IFERROR(((B86/C86)-1)*100,IF(B86+C86&lt;&gt;0,100,0))</f>
        <v>5.0079072219293641</v>
      </c>
      <c r="E86" s="51">
        <f>E68+E74+E80</f>
        <v>451293</v>
      </c>
      <c r="F86" s="51">
        <f>F68+F74+F80</f>
        <v>452303</v>
      </c>
      <c r="G86" s="73">
        <f>IFERROR(((E86/F86)-1)*100,IF(E86+F86&lt;&gt;0,100,0))</f>
        <v>-0.22330163629248334</v>
      </c>
    </row>
    <row r="87" spans="1:7" s="15" customFormat="1" ht="12" x14ac:dyDescent="0.2">
      <c r="A87" s="66" t="s">
        <v>54</v>
      </c>
      <c r="B87" s="51">
        <f t="shared" ref="B87:C87" si="1">B69+B75+B81</f>
        <v>185002282.91499999</v>
      </c>
      <c r="C87" s="51">
        <f t="shared" si="1"/>
        <v>162574179.20100003</v>
      </c>
      <c r="D87" s="73">
        <f>IFERROR(((B87/C87)-1)*100,IF(B87+C87&lt;&gt;0,100,0))</f>
        <v>13.795612454712614</v>
      </c>
      <c r="E87" s="51">
        <f t="shared" ref="E87:F87" si="2">E69+E75+E81</f>
        <v>51953815380.918007</v>
      </c>
      <c r="F87" s="51">
        <f t="shared" si="2"/>
        <v>47463980412.591003</v>
      </c>
      <c r="G87" s="73">
        <f>IFERROR(((E87/F87)-1)*100,IF(E87+F87&lt;&gt;0,100,0))</f>
        <v>9.4594573175240235</v>
      </c>
    </row>
    <row r="88" spans="1:7" s="15" customFormat="1" ht="12" x14ac:dyDescent="0.2">
      <c r="A88" s="66" t="s">
        <v>55</v>
      </c>
      <c r="B88" s="51">
        <f t="shared" ref="B88:C88" si="3">B70+B76+B82</f>
        <v>185248329.8712101</v>
      </c>
      <c r="C88" s="51">
        <f t="shared" si="3"/>
        <v>144147692.59524998</v>
      </c>
      <c r="D88" s="73">
        <f>IFERROR(((B88/C88)-1)*100,IF(B88+C88&lt;&gt;0,100,0))</f>
        <v>28.512865198172776</v>
      </c>
      <c r="E88" s="51">
        <f t="shared" ref="E88:F88" si="4">E70+E76+E82</f>
        <v>49029372153.586365</v>
      </c>
      <c r="F88" s="51">
        <f t="shared" si="4"/>
        <v>42633034753.604271</v>
      </c>
      <c r="G88" s="73">
        <f>IFERROR(((E88/F88)-1)*100,IF(E88+F88&lt;&gt;0,100,0))</f>
        <v>15.003242056188215</v>
      </c>
    </row>
    <row r="89" spans="1:7" x14ac:dyDescent="0.2">
      <c r="A89" s="66" t="s">
        <v>94</v>
      </c>
      <c r="B89" s="73">
        <f>IFERROR((B75/B87)*100,IF(B75+B87&lt;&gt;0,100,0))</f>
        <v>82.424659041672996</v>
      </c>
      <c r="C89" s="73">
        <f>IFERROR((C75/C87)*100,IF(C75+C87&lt;&gt;0,100,0))</f>
        <v>61.805415220193794</v>
      </c>
      <c r="D89" s="73">
        <f>IFERROR(((B89/C89)-1)*100,IF(B89+C89&lt;&gt;0,100,0))</f>
        <v>33.361548899912961</v>
      </c>
      <c r="E89" s="73">
        <f>IFERROR((E75/E87)*100,IF(E75+E87&lt;&gt;0,100,0))</f>
        <v>71.760418258092599</v>
      </c>
      <c r="F89" s="73">
        <f>IFERROR((F75/F87)*100,IF(F75+F87&lt;&gt;0,100,0))</f>
        <v>71.656247151774394</v>
      </c>
      <c r="G89" s="73">
        <f>IFERROR(((E89/F89)-1)*100,IF(E89+F89&lt;&gt;0,100,0))</f>
        <v>0.14537616810654796</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2025</v>
      </c>
      <c r="F94" s="103">
        <v>2024</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37666907.169</v>
      </c>
      <c r="C97" s="107">
        <v>23757858.136</v>
      </c>
      <c r="D97" s="52">
        <f>B97-C97</f>
        <v>13909049.033</v>
      </c>
      <c r="E97" s="107">
        <v>5717916686.5290003</v>
      </c>
      <c r="F97" s="107">
        <v>4757496987.7869997</v>
      </c>
      <c r="G97" s="68">
        <f>E97-F97</f>
        <v>960419698.74200058</v>
      </c>
    </row>
    <row r="98" spans="1:7" s="15" customFormat="1" ht="13.5" x14ac:dyDescent="0.2">
      <c r="A98" s="66" t="s">
        <v>88</v>
      </c>
      <c r="B98" s="53">
        <v>30461401.228999998</v>
      </c>
      <c r="C98" s="107">
        <v>28316565.991999999</v>
      </c>
      <c r="D98" s="52">
        <f>B98-C98</f>
        <v>2144835.2369999997</v>
      </c>
      <c r="E98" s="107">
        <v>5593697756.0159998</v>
      </c>
      <c r="F98" s="107">
        <v>4676192235.4239998</v>
      </c>
      <c r="G98" s="68">
        <f>E98-F98</f>
        <v>917505520.59200001</v>
      </c>
    </row>
    <row r="99" spans="1:7" s="15" customFormat="1" ht="12" x14ac:dyDescent="0.2">
      <c r="A99" s="69" t="s">
        <v>16</v>
      </c>
      <c r="B99" s="52">
        <f>B97-B98</f>
        <v>7205505.9400000013</v>
      </c>
      <c r="C99" s="52">
        <f>C97-C98</f>
        <v>-4558707.8559999987</v>
      </c>
      <c r="D99" s="70"/>
      <c r="E99" s="52">
        <f>E97-E98</f>
        <v>124218930.51300049</v>
      </c>
      <c r="F99" s="70">
        <f>F97-F98</f>
        <v>81304752.362999916</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1355.3918629499101</v>
      </c>
      <c r="C111" s="108">
        <v>1102.38145739278</v>
      </c>
      <c r="D111" s="73">
        <f>IFERROR(((B111/C111)-1)*100,IF(B111+C111&lt;&gt;0,100,0))</f>
        <v>22.951257376509204</v>
      </c>
      <c r="E111" s="72"/>
      <c r="F111" s="109">
        <v>1355.3918629499101</v>
      </c>
      <c r="G111" s="109">
        <v>1345.7135333529</v>
      </c>
    </row>
    <row r="112" spans="1:7" s="15" customFormat="1" ht="12" x14ac:dyDescent="0.2">
      <c r="A112" s="66" t="s">
        <v>50</v>
      </c>
      <c r="B112" s="109">
        <v>1330.2782556668501</v>
      </c>
      <c r="C112" s="108">
        <v>1085.52167694484</v>
      </c>
      <c r="D112" s="73">
        <f>IFERROR(((B112/C112)-1)*100,IF(B112+C112&lt;&gt;0,100,0))</f>
        <v>22.547369059535338</v>
      </c>
      <c r="E112" s="72"/>
      <c r="F112" s="109">
        <v>1330.2782556668501</v>
      </c>
      <c r="G112" s="109">
        <v>1320.78045627505</v>
      </c>
    </row>
    <row r="113" spans="1:7" s="15" customFormat="1" ht="12" x14ac:dyDescent="0.2">
      <c r="A113" s="66" t="s">
        <v>51</v>
      </c>
      <c r="B113" s="109">
        <v>1512.9623355482699</v>
      </c>
      <c r="C113" s="108">
        <v>1196.6700507855401</v>
      </c>
      <c r="D113" s="73">
        <f>IFERROR(((B113/C113)-1)*100,IF(B113+C113&lt;&gt;0,100,0))</f>
        <v>26.431035401538082</v>
      </c>
      <c r="E113" s="72"/>
      <c r="F113" s="109">
        <v>1512.9623355482699</v>
      </c>
      <c r="G113" s="109">
        <v>1502.1475743595599</v>
      </c>
    </row>
    <row r="114" spans="1:7" s="25" customFormat="1" ht="12" x14ac:dyDescent="0.2">
      <c r="A114" s="69" t="s">
        <v>52</v>
      </c>
      <c r="B114" s="73"/>
      <c r="C114" s="72"/>
      <c r="D114" s="74"/>
      <c r="E114" s="72"/>
      <c r="F114" s="58"/>
      <c r="G114" s="58"/>
    </row>
    <row r="115" spans="1:7" s="15" customFormat="1" ht="12" x14ac:dyDescent="0.2">
      <c r="A115" s="66" t="s">
        <v>56</v>
      </c>
      <c r="B115" s="109">
        <v>853.55959655473998</v>
      </c>
      <c r="C115" s="108">
        <v>777.58576285681102</v>
      </c>
      <c r="D115" s="73">
        <f>IFERROR(((B115/C115)-1)*100,IF(B115+C115&lt;&gt;0,100,0))</f>
        <v>9.7704764319250117</v>
      </c>
      <c r="E115" s="72"/>
      <c r="F115" s="109">
        <v>853.55959655473998</v>
      </c>
      <c r="G115" s="109">
        <v>852.33825983952295</v>
      </c>
    </row>
    <row r="116" spans="1:7" s="15" customFormat="1" ht="12" x14ac:dyDescent="0.2">
      <c r="A116" s="66" t="s">
        <v>57</v>
      </c>
      <c r="B116" s="109">
        <v>1252.75190349132</v>
      </c>
      <c r="C116" s="108">
        <v>1065.6629241136</v>
      </c>
      <c r="D116" s="73">
        <f>IFERROR(((B116/C116)-1)*100,IF(B116+C116&lt;&gt;0,100,0))</f>
        <v>17.556112270053625</v>
      </c>
      <c r="E116" s="72"/>
      <c r="F116" s="109">
        <v>1252.75190349132</v>
      </c>
      <c r="G116" s="109">
        <v>1246.70777115281</v>
      </c>
    </row>
    <row r="117" spans="1:7" s="15" customFormat="1" ht="12" x14ac:dyDescent="0.2">
      <c r="A117" s="66" t="s">
        <v>59</v>
      </c>
      <c r="B117" s="109">
        <v>1609.3928168463499</v>
      </c>
      <c r="C117" s="108">
        <v>1282.67857462286</v>
      </c>
      <c r="D117" s="73">
        <f>IFERROR(((B117/C117)-1)*100,IF(B117+C117&lt;&gt;0,100,0))</f>
        <v>25.471248112143165</v>
      </c>
      <c r="E117" s="72"/>
      <c r="F117" s="109">
        <v>1609.3928168463499</v>
      </c>
      <c r="G117" s="109">
        <v>1598.01087211554</v>
      </c>
    </row>
    <row r="118" spans="1:7" s="15" customFormat="1" ht="12" x14ac:dyDescent="0.2">
      <c r="A118" s="66" t="s">
        <v>58</v>
      </c>
      <c r="B118" s="109">
        <v>1548.910516317</v>
      </c>
      <c r="C118" s="108">
        <v>1197.3575474745101</v>
      </c>
      <c r="D118" s="73">
        <f>IFERROR(((B118/C118)-1)*100,IF(B118+C118&lt;&gt;0,100,0))</f>
        <v>29.360734359088681</v>
      </c>
      <c r="E118" s="72"/>
      <c r="F118" s="109">
        <v>1548.910516317</v>
      </c>
      <c r="G118" s="109">
        <v>1534.4704627425699</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2025</v>
      </c>
      <c r="F124" s="103">
        <v>2024</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20</v>
      </c>
      <c r="C127" s="53">
        <v>21</v>
      </c>
      <c r="D127" s="73">
        <f>IFERROR(((B127/C127)-1)*100,IF(B127+C127&lt;&gt;0,100,0))</f>
        <v>-4.7619047619047672</v>
      </c>
      <c r="E127" s="53">
        <v>13040</v>
      </c>
      <c r="F127" s="53">
        <v>15893</v>
      </c>
      <c r="G127" s="73">
        <f>IFERROR(((E127/F127)-1)*100,IF(E127+F127&lt;&gt;0,100,0))</f>
        <v>-17.951299314163471</v>
      </c>
    </row>
    <row r="128" spans="1:7" s="15" customFormat="1" ht="12" x14ac:dyDescent="0.2">
      <c r="A128" s="66" t="s">
        <v>74</v>
      </c>
      <c r="B128" s="54">
        <v>0</v>
      </c>
      <c r="C128" s="53">
        <v>0</v>
      </c>
      <c r="D128" s="73">
        <f>IFERROR(((B128/C128)-1)*100,IF(B128+C128&lt;&gt;0,100,0))</f>
        <v>0</v>
      </c>
      <c r="E128" s="53">
        <v>364</v>
      </c>
      <c r="F128" s="53">
        <v>365</v>
      </c>
      <c r="G128" s="73">
        <f>IFERROR(((E128/F128)-1)*100,IF(E128+F128&lt;&gt;0,100,0))</f>
        <v>-0.2739726027397249</v>
      </c>
    </row>
    <row r="129" spans="1:7" s="25" customFormat="1" ht="12" x14ac:dyDescent="0.2">
      <c r="A129" s="69" t="s">
        <v>34</v>
      </c>
      <c r="B129" s="70">
        <f>SUM(B126:B128)</f>
        <v>20</v>
      </c>
      <c r="C129" s="70">
        <f>SUM(C126:C128)</f>
        <v>21</v>
      </c>
      <c r="D129" s="73">
        <f>IFERROR(((B129/C129)-1)*100,IF(B129+C129&lt;&gt;0,100,0))</f>
        <v>-4.7619047619047672</v>
      </c>
      <c r="E129" s="70">
        <f>SUM(E126:E128)</f>
        <v>13404</v>
      </c>
      <c r="F129" s="70">
        <f>SUM(F126:F128)</f>
        <v>16258</v>
      </c>
      <c r="G129" s="73">
        <f>IFERROR(((E129/F129)-1)*100,IF(E129+F129&lt;&gt;0,100,0))</f>
        <v>-17.554434739820401</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0</v>
      </c>
      <c r="C132" s="53">
        <v>0</v>
      </c>
      <c r="D132" s="73">
        <f>IFERROR(((B132/C132)-1)*100,IF(B132+C132&lt;&gt;0,100,0))</f>
        <v>0</v>
      </c>
      <c r="E132" s="53">
        <v>1319</v>
      </c>
      <c r="F132" s="53">
        <v>1060</v>
      </c>
      <c r="G132" s="73">
        <f>IFERROR(((E132/F132)-1)*100,IF(E132+F132&lt;&gt;0,100,0))</f>
        <v>24.433962264150932</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0</v>
      </c>
      <c r="C134" s="70">
        <f>SUM(C132:C133)</f>
        <v>0</v>
      </c>
      <c r="D134" s="73">
        <f>IFERROR(((B134/C134)-1)*100,IF(B134+C134&lt;&gt;0,100,0))</f>
        <v>0</v>
      </c>
      <c r="E134" s="70">
        <f>SUM(E132:E133)</f>
        <v>1319</v>
      </c>
      <c r="F134" s="70">
        <f>SUM(F132:F133)</f>
        <v>1060</v>
      </c>
      <c r="G134" s="73">
        <f>IFERROR(((E134/F134)-1)*100,IF(E134+F134&lt;&gt;0,100,0))</f>
        <v>24.433962264150932</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25500</v>
      </c>
      <c r="C138" s="53">
        <v>10699</v>
      </c>
      <c r="D138" s="73">
        <f>IFERROR(((B138/C138)-1)*100,IF(B138+C138&lt;&gt;0,100,0))</f>
        <v>138.34003177867089</v>
      </c>
      <c r="E138" s="53">
        <v>15780778</v>
      </c>
      <c r="F138" s="53">
        <v>15751342</v>
      </c>
      <c r="G138" s="73">
        <f>IFERROR(((E138/F138)-1)*100,IF(E138+F138&lt;&gt;0,100,0))</f>
        <v>0.18687931479108855</v>
      </c>
    </row>
    <row r="139" spans="1:7" s="15" customFormat="1" ht="12" x14ac:dyDescent="0.2">
      <c r="A139" s="66" t="s">
        <v>74</v>
      </c>
      <c r="B139" s="54">
        <v>0</v>
      </c>
      <c r="C139" s="53">
        <v>0</v>
      </c>
      <c r="D139" s="73">
        <f>IFERROR(((B139/C139)-1)*100,IF(B139+C139&lt;&gt;0,100,0))</f>
        <v>0</v>
      </c>
      <c r="E139" s="53">
        <v>13898</v>
      </c>
      <c r="F139" s="53">
        <v>13636</v>
      </c>
      <c r="G139" s="73">
        <f>IFERROR(((E139/F139)-1)*100,IF(E139+F139&lt;&gt;0,100,0))</f>
        <v>1.9213845702552135</v>
      </c>
    </row>
    <row r="140" spans="1:7" s="15" customFormat="1" ht="12" x14ac:dyDescent="0.2">
      <c r="A140" s="69" t="s">
        <v>34</v>
      </c>
      <c r="B140" s="70">
        <f>SUM(B137:B139)</f>
        <v>25500</v>
      </c>
      <c r="C140" s="70">
        <f>SUM(C137:C139)</f>
        <v>10699</v>
      </c>
      <c r="D140" s="73">
        <f>IFERROR(((B140/C140)-1)*100,IF(B140+C140&lt;&gt;0,100,0))</f>
        <v>138.34003177867089</v>
      </c>
      <c r="E140" s="70">
        <f>SUM(E137:E139)</f>
        <v>15794676</v>
      </c>
      <c r="F140" s="70">
        <f>SUM(F137:F139)</f>
        <v>15764978</v>
      </c>
      <c r="G140" s="73">
        <f>IFERROR(((E140/F140)-1)*100,IF(E140+F140&lt;&gt;0,100,0))</f>
        <v>0.1883795841643332</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0</v>
      </c>
      <c r="C143" s="53">
        <v>0</v>
      </c>
      <c r="D143" s="73">
        <f>IFERROR(((B143/C143)-1)*100,)</f>
        <v>0</v>
      </c>
      <c r="E143" s="53">
        <v>798327</v>
      </c>
      <c r="F143" s="53">
        <v>769863</v>
      </c>
      <c r="G143" s="73">
        <f>IFERROR(((E143/F143)-1)*100,)</f>
        <v>3.6972812045779513</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0</v>
      </c>
      <c r="C145" s="70">
        <f>SUM(C143:C144)</f>
        <v>0</v>
      </c>
      <c r="D145" s="73">
        <f>IFERROR(((B145/C145)-1)*100,)</f>
        <v>0</v>
      </c>
      <c r="E145" s="70">
        <f>SUM(E143:E144)</f>
        <v>798327</v>
      </c>
      <c r="F145" s="70">
        <f>SUM(F143:F144)</f>
        <v>769863</v>
      </c>
      <c r="G145" s="73">
        <f>IFERROR(((E145/F145)-1)*100,)</f>
        <v>3.6972812045779513</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2521651.79941</v>
      </c>
      <c r="C149" s="53">
        <v>933741.52509999997</v>
      </c>
      <c r="D149" s="73">
        <f>IFERROR(((B149/C149)-1)*100,IF(B149+C149&lt;&gt;0,100,0))</f>
        <v>170.05886871529475</v>
      </c>
      <c r="E149" s="53">
        <v>1483848616.2585599</v>
      </c>
      <c r="F149" s="53">
        <v>1391976323.65237</v>
      </c>
      <c r="G149" s="73">
        <f>IFERROR(((E149/F149)-1)*100,IF(E149+F149&lt;&gt;0,100,0))</f>
        <v>6.6001332813713898</v>
      </c>
    </row>
    <row r="150" spans="1:7" x14ac:dyDescent="0.2">
      <c r="A150" s="66" t="s">
        <v>74</v>
      </c>
      <c r="B150" s="54">
        <v>0</v>
      </c>
      <c r="C150" s="53">
        <v>0</v>
      </c>
      <c r="D150" s="73">
        <f>IFERROR(((B150/C150)-1)*100,IF(B150+C150&lt;&gt;0,100,0))</f>
        <v>0</v>
      </c>
      <c r="E150" s="53">
        <v>111924693.92</v>
      </c>
      <c r="F150" s="53">
        <v>98618362.359999999</v>
      </c>
      <c r="G150" s="73">
        <f>IFERROR(((E150/F150)-1)*100,IF(E150+F150&lt;&gt;0,100,0))</f>
        <v>13.492752507313078</v>
      </c>
    </row>
    <row r="151" spans="1:7" s="15" customFormat="1" ht="12" x14ac:dyDescent="0.2">
      <c r="A151" s="69" t="s">
        <v>34</v>
      </c>
      <c r="B151" s="70">
        <f>SUM(B148:B150)</f>
        <v>2521651.79941</v>
      </c>
      <c r="C151" s="70">
        <f>SUM(C148:C150)</f>
        <v>933741.52509999997</v>
      </c>
      <c r="D151" s="73">
        <f>IFERROR(((B151/C151)-1)*100,IF(B151+C151&lt;&gt;0,100,0))</f>
        <v>170.05886871529475</v>
      </c>
      <c r="E151" s="70">
        <f>SUM(E148:E150)</f>
        <v>1595773310.17856</v>
      </c>
      <c r="F151" s="70">
        <f>SUM(F148:F150)</f>
        <v>1490594686.0123699</v>
      </c>
      <c r="G151" s="73">
        <f>IFERROR(((E151/F151)-1)*100,IF(E151+F151&lt;&gt;0,100,0))</f>
        <v>7.0561518267291845</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0</v>
      </c>
      <c r="C154" s="53">
        <v>0</v>
      </c>
      <c r="D154" s="73">
        <f>IFERROR(((B154/C154)-1)*100,IF(B154+C154&lt;&gt;0,100,0))</f>
        <v>0</v>
      </c>
      <c r="E154" s="53">
        <v>1131438.3651699999</v>
      </c>
      <c r="F154" s="53">
        <v>967825.25626000005</v>
      </c>
      <c r="G154" s="73">
        <f>IFERROR(((E154/F154)-1)*100,IF(E154+F154&lt;&gt;0,100,0))</f>
        <v>16.905232411711957</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0</v>
      </c>
      <c r="C156" s="70">
        <f>SUM(C154:C155)</f>
        <v>0</v>
      </c>
      <c r="D156" s="73">
        <f>IFERROR(((B156/C156)-1)*100,IF(B156+C156&lt;&gt;0,100,0))</f>
        <v>0</v>
      </c>
      <c r="E156" s="70">
        <f>SUM(E154:E155)</f>
        <v>1131438.3651699999</v>
      </c>
      <c r="F156" s="70">
        <f>SUM(F154:F155)</f>
        <v>967825.25626000005</v>
      </c>
      <c r="G156" s="73">
        <f>IFERROR(((E156/F156)-1)*100,IF(E156+F156&lt;&gt;0,100,0))</f>
        <v>16.905232411711957</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1506240</v>
      </c>
      <c r="C160" s="53">
        <v>1424016</v>
      </c>
      <c r="D160" s="73">
        <f>IFERROR(((B160/C160)-1)*100,IF(B160+C160&lt;&gt;0,100,0))</f>
        <v>5.7740924259277904</v>
      </c>
      <c r="E160" s="65"/>
      <c r="F160" s="65"/>
      <c r="G160" s="52"/>
    </row>
    <row r="161" spans="1:7" s="15" customFormat="1" ht="12" x14ac:dyDescent="0.2">
      <c r="A161" s="66" t="s">
        <v>74</v>
      </c>
      <c r="B161" s="54">
        <v>977</v>
      </c>
      <c r="C161" s="53">
        <v>1612</v>
      </c>
      <c r="D161" s="73">
        <f>IFERROR(((B161/C161)-1)*100,IF(B161+C161&lt;&gt;0,100,0))</f>
        <v>-39.392059553349881</v>
      </c>
      <c r="E161" s="65"/>
      <c r="F161" s="65"/>
      <c r="G161" s="52"/>
    </row>
    <row r="162" spans="1:7" s="25" customFormat="1" ht="12" x14ac:dyDescent="0.2">
      <c r="A162" s="69" t="s">
        <v>34</v>
      </c>
      <c r="B162" s="70">
        <f>SUM(B159:B161)</f>
        <v>1507217</v>
      </c>
      <c r="C162" s="70">
        <f>SUM(C159:C161)</f>
        <v>1425628</v>
      </c>
      <c r="D162" s="73">
        <f>IFERROR(((B162/C162)-1)*100,IF(B162+C162&lt;&gt;0,100,0))</f>
        <v>5.7230217139393913</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272167</v>
      </c>
      <c r="C165" s="53">
        <v>172844</v>
      </c>
      <c r="D165" s="73">
        <f>IFERROR(((B165/C165)-1)*100,IF(B165+C165&lt;&gt;0,100,0))</f>
        <v>57.463955937145641</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272167</v>
      </c>
      <c r="C167" s="70">
        <f>SUM(C165:C166)</f>
        <v>172844</v>
      </c>
      <c r="D167" s="73">
        <f>IFERROR(((B167/C167)-1)*100,IF(B167+C167&lt;&gt;0,100,0))</f>
        <v>57.463955937145641</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2025</v>
      </c>
      <c r="F173" s="103">
        <v>2024</v>
      </c>
      <c r="G173" s="26" t="s">
        <v>7</v>
      </c>
    </row>
    <row r="174" spans="1:7" x14ac:dyDescent="0.2">
      <c r="A174" s="69" t="s">
        <v>33</v>
      </c>
      <c r="B174" s="73"/>
      <c r="C174" s="73"/>
      <c r="D174" s="78"/>
      <c r="E174" s="79"/>
      <c r="F174" s="79"/>
      <c r="G174" s="80"/>
    </row>
    <row r="175" spans="1:7" x14ac:dyDescent="0.2">
      <c r="A175" s="66" t="s">
        <v>31</v>
      </c>
      <c r="B175" s="87">
        <v>6976</v>
      </c>
      <c r="C175" s="88">
        <v>8248</v>
      </c>
      <c r="D175" s="73">
        <f>IFERROR(((B175/C175)-1)*100,IF(B175+C175&lt;&gt;0,100,0))</f>
        <v>-15.421920465567407</v>
      </c>
      <c r="E175" s="88">
        <v>1425488</v>
      </c>
      <c r="F175" s="88">
        <v>1516104</v>
      </c>
      <c r="G175" s="73">
        <f>IFERROR(((E175/F175)-1)*100,IF(E175+F175&lt;&gt;0,100,0))</f>
        <v>-5.9768986824122905</v>
      </c>
    </row>
    <row r="176" spans="1:7" x14ac:dyDescent="0.2">
      <c r="A176" s="66" t="s">
        <v>32</v>
      </c>
      <c r="B176" s="87">
        <v>28356</v>
      </c>
      <c r="C176" s="88">
        <v>35562</v>
      </c>
      <c r="D176" s="73">
        <f t="shared" ref="D176:D178" si="5">IFERROR(((B176/C176)-1)*100,IF(B176+C176&lt;&gt;0,100,0))</f>
        <v>-20.263202294584104</v>
      </c>
      <c r="E176" s="88">
        <v>6444302</v>
      </c>
      <c r="F176" s="88">
        <v>6958666</v>
      </c>
      <c r="G176" s="73">
        <f>IFERROR(((E176/F176)-1)*100,IF(E176+F176&lt;&gt;0,100,0))</f>
        <v>-7.3917040996075993</v>
      </c>
    </row>
    <row r="177" spans="1:7" x14ac:dyDescent="0.2">
      <c r="A177" s="66" t="s">
        <v>91</v>
      </c>
      <c r="B177" s="87">
        <v>11224860.88122</v>
      </c>
      <c r="C177" s="88">
        <v>16732375.14866</v>
      </c>
      <c r="D177" s="73">
        <f t="shared" si="5"/>
        <v>-32.915316675057127</v>
      </c>
      <c r="E177" s="88">
        <v>2767009317.7164001</v>
      </c>
      <c r="F177" s="88">
        <v>3034385054.1508398</v>
      </c>
      <c r="G177" s="73">
        <f>IFERROR(((E177/F177)-1)*100,IF(E177+F177&lt;&gt;0,100,0))</f>
        <v>-8.8115295739638277</v>
      </c>
    </row>
    <row r="178" spans="1:7" x14ac:dyDescent="0.2">
      <c r="A178" s="66" t="s">
        <v>92</v>
      </c>
      <c r="B178" s="87">
        <v>231882</v>
      </c>
      <c r="C178" s="88">
        <v>211384</v>
      </c>
      <c r="D178" s="73">
        <f t="shared" si="5"/>
        <v>9.6970442417590785</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84</v>
      </c>
      <c r="C181" s="88">
        <v>902</v>
      </c>
      <c r="D181" s="73">
        <f t="shared" ref="D181:D184" si="6">IFERROR(((B181/C181)-1)*100,IF(B181+C181&lt;&gt;0,100,0))</f>
        <v>-90.687361419068736</v>
      </c>
      <c r="E181" s="88">
        <v>41926</v>
      </c>
      <c r="F181" s="88">
        <v>43840</v>
      </c>
      <c r="G181" s="73">
        <f t="shared" ref="G181" si="7">IFERROR(((E181/F181)-1)*100,IF(E181+F181&lt;&gt;0,100,0))</f>
        <v>-4.3658759124087565</v>
      </c>
    </row>
    <row r="182" spans="1:7" x14ac:dyDescent="0.2">
      <c r="A182" s="66" t="s">
        <v>32</v>
      </c>
      <c r="B182" s="87">
        <v>1160</v>
      </c>
      <c r="C182" s="88">
        <v>9048</v>
      </c>
      <c r="D182" s="73">
        <f t="shared" si="6"/>
        <v>-87.179487179487182</v>
      </c>
      <c r="E182" s="88">
        <v>480996</v>
      </c>
      <c r="F182" s="88">
        <v>502782</v>
      </c>
      <c r="G182" s="73">
        <f t="shared" ref="G182" si="8">IFERROR(((E182/F182)-1)*100,IF(E182+F182&lt;&gt;0,100,0))</f>
        <v>-4.3330906834373568</v>
      </c>
    </row>
    <row r="183" spans="1:7" x14ac:dyDescent="0.2">
      <c r="A183" s="66" t="s">
        <v>91</v>
      </c>
      <c r="B183" s="87">
        <v>19678.022000000001</v>
      </c>
      <c r="C183" s="88">
        <v>382002.23414000002</v>
      </c>
      <c r="D183" s="73">
        <f t="shared" si="6"/>
        <v>-94.848715467777026</v>
      </c>
      <c r="E183" s="88">
        <v>9340326.3039800003</v>
      </c>
      <c r="F183" s="88">
        <v>9955855.8619400002</v>
      </c>
      <c r="G183" s="73">
        <f t="shared" ref="G183" si="9">IFERROR(((E183/F183)-1)*100,IF(E183+F183&lt;&gt;0,100,0))</f>
        <v>-6.1825880817850454</v>
      </c>
    </row>
    <row r="184" spans="1:7" x14ac:dyDescent="0.2">
      <c r="A184" s="66" t="s">
        <v>92</v>
      </c>
      <c r="B184" s="87">
        <v>49460</v>
      </c>
      <c r="C184" s="88">
        <v>87666</v>
      </c>
      <c r="D184" s="73">
        <f t="shared" si="6"/>
        <v>-43.581320010038091</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2025-12-29T11:09:52Z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