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51F2291E-D297-4576-A3AE-BC238916409C}"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<sst xmlns="http://schemas.openxmlformats.org/spreadsheetml/2006/main" count="265" uniqueCount="100">
  <si>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</si>
  <si>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</si>
  <si>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</si>
  <si>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</si>
  <si>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</si>
  <si>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</si>
  <si>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</si>
  <si>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</si>
  <si>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</si>
  <si>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</si>
  <si>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</si>
  <si>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</si>
  <si>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</si>
  <si>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</si>
  <si>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</si>
  <si>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</si>
  <si>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</si>
  <si>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</si>
  <si>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</si>
  <si>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</si>
  <si>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</si>
  <si>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</si>
  <si>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</si>
  <si>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</si>
  <si>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</si>
  <si>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</si>
  <si>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</si>
  <si>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</si>
  <si>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</si>
  <si>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</si>
  <si>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</si>
  <si>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</si>
  <si>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</si>
  <si>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</si>
  <si>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</si>
  <si>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</si>
  <si>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</si>
  <si>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</si>
  <si>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</si>
  <si>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</si>
  <si>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</si>
  <si>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</si>
  <si>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</si>
  <si>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</si>
  <si>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</si>
  <si>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</si>
  <si>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</si>
  <si>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</si>
  <si>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</si>
  <si>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</si>
  <si>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</si>
  <si>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</si>
  <si>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</si>
  <si>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</si>
  <si>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</si>
  <si>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</si>
  <si>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</si>
  <si>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</si>
  <si>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</si>
  <si>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</si>
  <si>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</si>
  <si>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</si>
  <si>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</si>
  <si>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</si>
  <si>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</si>
  <si>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</si>
  <si>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</si>
  <si>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</si>
  <si>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</si>
  <si>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</si>
  <si>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</si>
  <si>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</si>
  <si>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</si>
  <si>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</si>
  <si>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</si>
  <si>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</si>
  <si>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</si>
  <si>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</si>
  <si>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</si>
  <si>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</si>
  <si>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</si>
  <si>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</si>
  <si>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</si>
  <si>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</si>
  <si>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</si>
  <si>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</si>
  <si>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</si>
  <si>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</si>
  <si>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</si>
  <si>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</si>
  <si>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</si>
  <si>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</si>
  <si>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</si>
  <si>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</si>
  <si>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</si>
  <si>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</si>
  <si>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</si>
  <si>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13 February 2026</t>
  </si>
  <si>
    <t>13.02.2026</t>
  </si>
  <si>
    <t>14.02.2025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</si>
</sst>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1842531</v>
      </c>
      <c r="C11" s="54">
        <v>1657884</v>
      </c>
      <c r="D11" s="73">
        <f>IFERROR(((B11/C11)-1)*100,IF(B11+C11&lt;&gt;0,100,0))</f>
        <v>11.137510223875747</v>
      </c>
      <c r="E11" s="54">
        <v>12550388</v>
      </c>
      <c r="F11" s="54">
        <v>10124083</v>
      </c>
      <c r="G11" s="73">
        <f>IFERROR(((E11/F11)-1)*100,IF(E11+F11&lt;&gt;0,100,0))</f>
        <v>23.965676693879345</v>
      </c>
    </row>
    <row r="12" spans="1:7" s="15" customFormat="1" ht="12" x14ac:dyDescent="0.2">
      <c r="A12" s="51" t="s">
        <v>9</v>
      </c>
      <c r="B12" s="54">
        <v>1708750.4720000001</v>
      </c>
      <c r="C12" s="54">
        <v>1555108.527</v>
      </c>
      <c r="D12" s="73">
        <f>IFERROR(((B12/C12)-1)*100,IF(B12+C12&lt;&gt;0,100,0))</f>
        <v>9.879821397185351</v>
      </c>
      <c r="E12" s="54">
        <v>10605472.664000001</v>
      </c>
      <c r="F12" s="54">
        <v>8925141.0199999996</v>
      </c>
      <c r="G12" s="73">
        <f>IFERROR(((E12/F12)-1)*100,IF(E12+F12&lt;&gt;0,100,0))</f>
        <v>18.826947834601281</v>
      </c>
    </row>
    <row r="13" spans="1:7" s="15" customFormat="1" ht="12" x14ac:dyDescent="0.2">
      <c r="A13" s="51" t="s">
        <v>10</v>
      </c>
      <c r="B13" s="54">
        <v>144544574.947321</v>
      </c>
      <c r="C13" s="54">
        <v>121631006.80802999</v>
      </c>
      <c r="D13" s="73">
        <f>IFERROR(((B13/C13)-1)*100,IF(B13+C13&lt;&gt;0,100,0))</f>
        <v>18.83859119529896</v>
      </c>
      <c r="E13" s="54">
        <v>978223043.71611905</v>
      </c>
      <c r="F13" s="54">
        <v>696189944.78847897</v>
      </c>
      <c r="G13" s="73">
        <f>IFERROR(((E13/F13)-1)*100,IF(E13+F13&lt;&gt;0,100,0))</f>
        <v>40.510941164674421</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483</v>
      </c>
      <c r="C16" s="54">
        <v>579</v>
      </c>
      <c r="D16" s="73">
        <f>IFERROR(((B16/C16)-1)*100,IF(B16+C16&lt;&gt;0,100,0))</f>
        <v>-16.580310880829018</v>
      </c>
      <c r="E16" s="54">
        <v>3340</v>
      </c>
      <c r="F16" s="54">
        <v>2818</v>
      </c>
      <c r="G16" s="73">
        <f>IFERROR(((E16/F16)-1)*100,IF(E16+F16&lt;&gt;0,100,0))</f>
        <v>18.523775727466287</v>
      </c>
    </row>
    <row r="17" spans="1:7" s="15" customFormat="1" ht="12" x14ac:dyDescent="0.2">
      <c r="A17" s="51" t="s">
        <v>9</v>
      </c>
      <c r="B17" s="54">
        <v>215086.856</v>
      </c>
      <c r="C17" s="54">
        <v>237551.77600000001</v>
      </c>
      <c r="D17" s="73">
        <f>IFERROR(((B17/C17)-1)*100,IF(B17+C17&lt;&gt;0,100,0))</f>
        <v>-9.4568520506451712</v>
      </c>
      <c r="E17" s="54">
        <v>1563166.3629999999</v>
      </c>
      <c r="F17" s="54">
        <v>1067195.656</v>
      </c>
      <c r="G17" s="73">
        <f>IFERROR(((E17/F17)-1)*100,IF(E17+F17&lt;&gt;0,100,0))</f>
        <v>46.474205944481461</v>
      </c>
    </row>
    <row r="18" spans="1:7" s="15" customFormat="1" ht="12" x14ac:dyDescent="0.2">
      <c r="A18" s="51" t="s">
        <v>10</v>
      </c>
      <c r="B18" s="54">
        <v>20289909.810016099</v>
      </c>
      <c r="C18" s="54">
        <v>16056651.373250199</v>
      </c>
      <c r="D18" s="73">
        <f>IFERROR(((B18/C18)-1)*100,IF(B18+C18&lt;&gt;0,100,0))</f>
        <v>26.364516102145409</v>
      </c>
      <c r="E18" s="54">
        <v>118298129.912434</v>
      </c>
      <c r="F18" s="54">
        <v>89967752.767379001</v>
      </c>
      <c r="G18" s="73">
        <f>IFERROR(((E18/F18)-1)*100,IF(E18+F18&lt;&gt;0,100,0))</f>
        <v>31.489479589766045</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32281508.272440001</v>
      </c>
      <c r="C24" s="53">
        <v>15253958.435280001</v>
      </c>
      <c r="D24" s="52">
        <f>B24-C24</f>
        <v>17027549.837159999</v>
      </c>
      <c r="E24" s="54">
        <v>202055180.38824999</v>
      </c>
      <c r="F24" s="54">
        <v>79543172.916710004</v>
      </c>
      <c r="G24" s="52">
        <f>E24-F24</f>
        <v>122512007.47153999</v>
      </c>
    </row>
    <row r="25" spans="1:7" s="15" customFormat="1" ht="12" x14ac:dyDescent="0.2">
      <c r="A25" s="55" t="s">
        <v>15</v>
      </c>
      <c r="B25" s="53">
        <v>26415956.841949999</v>
      </c>
      <c r="C25" s="53">
        <v>20702983.439599998</v>
      </c>
      <c r="D25" s="52">
        <f>B25-C25</f>
        <v>5712973.402350001</v>
      </c>
      <c r="E25" s="54">
        <v>185189831.44574001</v>
      </c>
      <c r="F25" s="54">
        <v>115172111.48514999</v>
      </c>
      <c r="G25" s="52">
        <f>E25-F25</f>
        <v>70017719.96059002</v>
      </c>
    </row>
    <row r="26" spans="1:7" s="25" customFormat="1" ht="12" x14ac:dyDescent="0.2">
      <c r="A26" s="56" t="s">
        <v>16</v>
      </c>
      <c r="B26" s="57">
        <f>B24-B25</f>
        <v>5865551.430490002</v>
      </c>
      <c r="C26" s="57">
        <f>C24-C25</f>
        <v>-5449025.0043199975</v>
      </c>
      <c r="D26" s="57"/>
      <c r="E26" s="57">
        <f>E24-E25</f>
        <v>16865348.942509979</v>
      </c>
      <c r="F26" s="57">
        <f>F24-F25</f>
        <v>-35628938.56843999</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120584.0680519</v>
      </c>
      <c r="C33" s="104">
        <v>88717.132111540006</v>
      </c>
      <c r="D33" s="73">
        <f t="shared" ref="D33:D42" si="0">IFERROR(((B33/C33)-1)*100,IF(B33+C33&lt;&gt;0,100,0))</f>
        <v>35.919709284893408</v>
      </c>
      <c r="E33" s="51"/>
      <c r="F33" s="104">
        <v>122608.7</v>
      </c>
      <c r="G33" s="104">
        <v>119300.01</v>
      </c>
    </row>
    <row r="34" spans="1:7" s="15" customFormat="1" ht="12" x14ac:dyDescent="0.2">
      <c r="A34" s="51" t="s">
        <v>23</v>
      </c>
      <c r="B34" s="104">
        <v>117684.91028865</v>
      </c>
      <c r="C34" s="104">
        <v>89479.088012499997</v>
      </c>
      <c r="D34" s="73">
        <f t="shared" si="0"/>
        <v>31.52225050864368</v>
      </c>
      <c r="E34" s="51"/>
      <c r="F34" s="104">
        <v>119834.76</v>
      </c>
      <c r="G34" s="104">
        <v>115974.35</v>
      </c>
    </row>
    <row r="35" spans="1:7" s="15" customFormat="1" ht="12" x14ac:dyDescent="0.2">
      <c r="A35" s="51" t="s">
        <v>24</v>
      </c>
      <c r="B35" s="104">
        <v>110642.42448633</v>
      </c>
      <c r="C35" s="104">
        <v>89443.104446989993</v>
      </c>
      <c r="D35" s="73">
        <f t="shared" si="0"/>
        <v>23.7014582291295</v>
      </c>
      <c r="E35" s="51"/>
      <c r="F35" s="104">
        <v>111358.37</v>
      </c>
      <c r="G35" s="104">
        <v>109721.14</v>
      </c>
    </row>
    <row r="36" spans="1:7" s="15" customFormat="1" ht="12" x14ac:dyDescent="0.2">
      <c r="A36" s="51" t="s">
        <v>25</v>
      </c>
      <c r="B36" s="104">
        <v>112558.09534710999</v>
      </c>
      <c r="C36" s="104">
        <v>80972.255662580006</v>
      </c>
      <c r="D36" s="73">
        <f t="shared" si="0"/>
        <v>39.008225009997922</v>
      </c>
      <c r="E36" s="51"/>
      <c r="F36" s="104">
        <v>114630.12</v>
      </c>
      <c r="G36" s="104">
        <v>111244.26</v>
      </c>
    </row>
    <row r="37" spans="1:7" s="15" customFormat="1" ht="12" x14ac:dyDescent="0.2">
      <c r="A37" s="51" t="s">
        <v>79</v>
      </c>
      <c r="B37" s="104">
        <v>139883.94544064999</v>
      </c>
      <c r="C37" s="104">
        <v>64109.532443930002</v>
      </c>
      <c r="D37" s="73">
        <f t="shared" si="0"/>
        <v>118.19523572877722</v>
      </c>
      <c r="E37" s="51"/>
      <c r="F37" s="104">
        <v>145595.13</v>
      </c>
      <c r="G37" s="104">
        <v>134911.73000000001</v>
      </c>
    </row>
    <row r="38" spans="1:7" s="15" customFormat="1" ht="12" x14ac:dyDescent="0.2">
      <c r="A38" s="51" t="s">
        <v>26</v>
      </c>
      <c r="B38" s="104">
        <v>130637.62842201001</v>
      </c>
      <c r="C38" s="104">
        <v>125935.14840925</v>
      </c>
      <c r="D38" s="73">
        <f t="shared" si="0"/>
        <v>3.7340488911629333</v>
      </c>
      <c r="E38" s="51"/>
      <c r="F38" s="104">
        <v>134108.5</v>
      </c>
      <c r="G38" s="104">
        <v>129698.82</v>
      </c>
    </row>
    <row r="39" spans="1:7" s="15" customFormat="1" ht="12" x14ac:dyDescent="0.2">
      <c r="A39" s="51" t="s">
        <v>27</v>
      </c>
      <c r="B39" s="104">
        <v>26427.403350330002</v>
      </c>
      <c r="C39" s="104">
        <v>20326.22618365</v>
      </c>
      <c r="D39" s="73">
        <f t="shared" si="0"/>
        <v>30.016280993604518</v>
      </c>
      <c r="E39" s="51"/>
      <c r="F39" s="104">
        <v>26747.72</v>
      </c>
      <c r="G39" s="104">
        <v>25927.69</v>
      </c>
    </row>
    <row r="40" spans="1:7" s="15" customFormat="1" ht="12" x14ac:dyDescent="0.2">
      <c r="A40" s="51" t="s">
        <v>28</v>
      </c>
      <c r="B40" s="104">
        <v>143766.88848918999</v>
      </c>
      <c r="C40" s="104">
        <v>124136.52056551</v>
      </c>
      <c r="D40" s="73">
        <f t="shared" si="0"/>
        <v>15.813531613624177</v>
      </c>
      <c r="E40" s="51"/>
      <c r="F40" s="104">
        <v>145410.76</v>
      </c>
      <c r="G40" s="104">
        <v>142843.72</v>
      </c>
    </row>
    <row r="41" spans="1:7" s="15" customFormat="1" ht="12" x14ac:dyDescent="0.2">
      <c r="A41" s="51" t="s">
        <v>29</v>
      </c>
      <c r="B41" s="59"/>
      <c r="C41" s="59"/>
      <c r="D41" s="73">
        <f t="shared" si="0"/>
        <v>0</v>
      </c>
      <c r="E41" s="51"/>
      <c r="F41" s="59"/>
      <c r="G41" s="59"/>
    </row>
    <row r="42" spans="1:7" s="15" customFormat="1" ht="12" x14ac:dyDescent="0.2">
      <c r="A42" s="51" t="s">
        <v>78</v>
      </c>
      <c r="B42" s="104">
        <v>637.51945780999995</v>
      </c>
      <c r="C42" s="104">
        <v>540.14092320999998</v>
      </c>
      <c r="D42" s="73">
        <f t="shared" si="0"/>
        <v>18.028357122302396</v>
      </c>
      <c r="E42" s="51"/>
      <c r="F42" s="104">
        <v>664.37</v>
      </c>
      <c r="G42" s="104">
        <v>635.87</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24472.315708817299</v>
      </c>
      <c r="D48" s="59"/>
      <c r="E48" s="105">
        <v>20630.042555350701</v>
      </c>
      <c r="F48" s="59"/>
      <c r="G48" s="73">
        <f>IFERROR(((C48/E48)-1)*100,IF(C48+E48&lt;&gt;0,100,0))</f>
        <v>18.624649673686932</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3513</v>
      </c>
      <c r="D54" s="62"/>
      <c r="E54" s="106">
        <v>634601</v>
      </c>
      <c r="F54" s="106">
        <v>98102909.519999996</v>
      </c>
      <c r="G54" s="106">
        <v>13354013.12824</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6498</v>
      </c>
      <c r="C68" s="53">
        <v>5486</v>
      </c>
      <c r="D68" s="73">
        <f>IFERROR(((B68/C68)-1)*100,IF(B68+C68&lt;&gt;0,100,0))</f>
        <v>18.446955887714189</v>
      </c>
      <c r="E68" s="53">
        <v>33298</v>
      </c>
      <c r="F68" s="53">
        <v>35744</v>
      </c>
      <c r="G68" s="73">
        <f>IFERROR(((E68/F68)-1)*100,IF(E68+F68&lt;&gt;0,100,0))</f>
        <v>-6.8431065353625753</v>
      </c>
    </row>
    <row r="69" spans="1:7" s="15" customFormat="1" ht="12" x14ac:dyDescent="0.2">
      <c r="A69" s="66" t="s">
        <v>54</v>
      </c>
      <c r="B69" s="54">
        <v>251447678.11199999</v>
      </c>
      <c r="C69" s="53">
        <v>286379636.875</v>
      </c>
      <c r="D69" s="73">
        <f>IFERROR(((B69/C69)-1)*100,IF(B69+C69&lt;&gt;0,100,0))</f>
        <v>-12.19778024170316</v>
      </c>
      <c r="E69" s="53">
        <v>1532361839.707</v>
      </c>
      <c r="F69" s="53">
        <v>1665464259.527</v>
      </c>
      <c r="G69" s="73">
        <f>IFERROR(((E69/F69)-1)*100,IF(E69+F69&lt;&gt;0,100,0))</f>
        <v>-7.9919109076409534</v>
      </c>
    </row>
    <row r="70" spans="1:7" s="15" customFormat="1" ht="12" x14ac:dyDescent="0.2">
      <c r="A70" s="66" t="s">
        <v>55</v>
      </c>
      <c r="B70" s="54">
        <v>272197451.71379</v>
      </c>
      <c r="C70" s="53">
        <v>264636597.00648001</v>
      </c>
      <c r="D70" s="73">
        <f>IFERROR(((B70/C70)-1)*100,IF(B70+C70&lt;&gt;0,100,0))</f>
        <v>2.857070712379528</v>
      </c>
      <c r="E70" s="53">
        <v>1626931983.6803801</v>
      </c>
      <c r="F70" s="53">
        <v>1547095569.76524</v>
      </c>
      <c r="G70" s="73">
        <f>IFERROR(((E70/F70)-1)*100,IF(E70+F70&lt;&gt;0,100,0))</f>
        <v>5.1604060844964383</v>
      </c>
    </row>
    <row r="71" spans="1:7" s="15" customFormat="1" ht="12" x14ac:dyDescent="0.2">
      <c r="A71" s="66" t="s">
        <v>93</v>
      </c>
      <c r="B71" s="73">
        <f>IFERROR(B69/B68/1000,)</f>
        <v>38.696164683287165</v>
      </c>
      <c r="C71" s="73">
        <f>IFERROR(C69/C68/1000,)</f>
        <v>52.201902456252277</v>
      </c>
      <c r="D71" s="73">
        <f>IFERROR(((B71/C71)-1)*100,IF(B71+C71&lt;&gt;0,100,0))</f>
        <v>-25.872117944903582</v>
      </c>
      <c r="E71" s="73">
        <f>IFERROR(E69/E68/1000,)</f>
        <v>46.019636005375702</v>
      </c>
      <c r="F71" s="73">
        <f>IFERROR(F69/F68/1000,)</f>
        <v>46.594232865012309</v>
      </c>
      <c r="G71" s="73">
        <f>IFERROR(((E71/F71)-1)*100,IF(E71+F71&lt;&gt;0,100,0))</f>
        <v>-1.2331930891560483</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3068</v>
      </c>
      <c r="C74" s="53">
        <v>2548</v>
      </c>
      <c r="D74" s="73">
        <f>IFERROR(((B74/C74)-1)*100,IF(B74+C74&lt;&gt;0,100,0))</f>
        <v>20.408163265306122</v>
      </c>
      <c r="E74" s="53">
        <v>18251</v>
      </c>
      <c r="F74" s="53">
        <v>15740</v>
      </c>
      <c r="G74" s="73">
        <f>IFERROR(((E74/F74)-1)*100,IF(E74+F74&lt;&gt;0,100,0))</f>
        <v>15.952986022871674</v>
      </c>
    </row>
    <row r="75" spans="1:7" s="15" customFormat="1" ht="12" x14ac:dyDescent="0.2">
      <c r="A75" s="66" t="s">
        <v>54</v>
      </c>
      <c r="B75" s="54">
        <v>793129831.22599995</v>
      </c>
      <c r="C75" s="53">
        <v>736329140.60000002</v>
      </c>
      <c r="D75" s="73">
        <f>IFERROR(((B75/C75)-1)*100,IF(B75+C75&lt;&gt;0,100,0))</f>
        <v>7.714035408094233</v>
      </c>
      <c r="E75" s="53">
        <v>4723070975.9519997</v>
      </c>
      <c r="F75" s="53">
        <v>4750638780.5240002</v>
      </c>
      <c r="G75" s="73">
        <f>IFERROR(((E75/F75)-1)*100,IF(E75+F75&lt;&gt;0,100,0))</f>
        <v>-0.58029679471778284</v>
      </c>
    </row>
    <row r="76" spans="1:7" s="15" customFormat="1" ht="12" x14ac:dyDescent="0.2">
      <c r="A76" s="66" t="s">
        <v>55</v>
      </c>
      <c r="B76" s="54">
        <v>865247284.70953</v>
      </c>
      <c r="C76" s="53">
        <v>689884900.60327995</v>
      </c>
      <c r="D76" s="73">
        <f>IFERROR(((B76/C76)-1)*100,IF(B76+C76&lt;&gt;0,100,0))</f>
        <v>25.41907845104334</v>
      </c>
      <c r="E76" s="53">
        <v>5063636422.0626602</v>
      </c>
      <c r="F76" s="53">
        <v>4497800495.2770901</v>
      </c>
      <c r="G76" s="73">
        <f>IFERROR(((E76/F76)-1)*100,IF(E76+F76&lt;&gt;0,100,0))</f>
        <v>12.580280681184618</v>
      </c>
    </row>
    <row r="77" spans="1:7" s="15" customFormat="1" ht="12" x14ac:dyDescent="0.2">
      <c r="A77" s="66" t="s">
        <v>93</v>
      </c>
      <c r="B77" s="73">
        <f>IFERROR(B75/B74/1000,)</f>
        <v>258.51689414146023</v>
      </c>
      <c r="C77" s="73">
        <f>IFERROR(C75/C74/1000,)</f>
        <v>288.98317919937205</v>
      </c>
      <c r="D77" s="73">
        <f>IFERROR(((B77/C77)-1)*100,IF(B77+C77&lt;&gt;0,100,0))</f>
        <v>-10.542580762769195</v>
      </c>
      <c r="E77" s="73">
        <f>IFERROR(E75/E74/1000,)</f>
        <v>258.78422968341459</v>
      </c>
      <c r="F77" s="73">
        <f>IFERROR(F75/F74/1000,)</f>
        <v>301.81949050343076</v>
      </c>
      <c r="G77" s="73">
        <f>IFERROR(((E77/F77)-1)*100,IF(E77+F77&lt;&gt;0,100,0))</f>
        <v>-14.258608928215322</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244</v>
      </c>
      <c r="C80" s="53">
        <v>462</v>
      </c>
      <c r="D80" s="73">
        <f>IFERROR(((B80/C80)-1)*100,IF(B80+C80&lt;&gt;0,100,0))</f>
        <v>-47.186147186147188</v>
      </c>
      <c r="E80" s="53">
        <v>1459</v>
      </c>
      <c r="F80" s="53">
        <v>1917</v>
      </c>
      <c r="G80" s="73">
        <f>IFERROR(((E80/F80)-1)*100,IF(E80+F80&lt;&gt;0,100,0))</f>
        <v>-23.891497130933747</v>
      </c>
    </row>
    <row r="81" spans="1:7" s="15" customFormat="1" ht="12" x14ac:dyDescent="0.2">
      <c r="A81" s="66" t="s">
        <v>54</v>
      </c>
      <c r="B81" s="54">
        <v>29421123.662999999</v>
      </c>
      <c r="C81" s="53">
        <v>61495496.564999998</v>
      </c>
      <c r="D81" s="73">
        <f>IFERROR(((B81/C81)-1)*100,IF(B81+C81&lt;&gt;0,100,0))</f>
        <v>-52.157271172040652</v>
      </c>
      <c r="E81" s="53">
        <v>129021124.72499999</v>
      </c>
      <c r="F81" s="53">
        <v>144091493.132</v>
      </c>
      <c r="G81" s="73">
        <f>IFERROR(((E81/F81)-1)*100,IF(E81+F81&lt;&gt;0,100,0))</f>
        <v>-10.458888362822549</v>
      </c>
    </row>
    <row r="82" spans="1:7" s="15" customFormat="1" ht="12" x14ac:dyDescent="0.2">
      <c r="A82" s="66" t="s">
        <v>55</v>
      </c>
      <c r="B82" s="54">
        <v>2952778.0449899901</v>
      </c>
      <c r="C82" s="53">
        <v>2067063.45443958</v>
      </c>
      <c r="D82" s="73">
        <f>IFERROR(((B82/C82)-1)*100,IF(B82+C82&lt;&gt;0,100,0))</f>
        <v>42.848930866060144</v>
      </c>
      <c r="E82" s="53">
        <v>45382780.758648403</v>
      </c>
      <c r="F82" s="53">
        <v>25256140.456063502</v>
      </c>
      <c r="G82" s="73">
        <f>IFERROR(((E82/F82)-1)*100,IF(E82+F82&lt;&gt;0,100,0))</f>
        <v>79.690087001210401</v>
      </c>
    </row>
    <row r="83" spans="1:7" x14ac:dyDescent="0.2">
      <c r="A83" s="66" t="s">
        <v>93</v>
      </c>
      <c r="B83" s="73">
        <f>IFERROR(B81/B80/1000,)</f>
        <v>120.57837566803278</v>
      </c>
      <c r="C83" s="73">
        <f>IFERROR(C81/C80/1000,)</f>
        <v>133.1071354220779</v>
      </c>
      <c r="D83" s="73">
        <f>IFERROR(((B83/C83)-1)*100,IF(B83+C83&lt;&gt;0,100,0))</f>
        <v>-9.4125380388638717</v>
      </c>
      <c r="E83" s="73">
        <f>IFERROR(E81/E80/1000,)</f>
        <v>88.431202690198759</v>
      </c>
      <c r="F83" s="73">
        <f>IFERROR(F81/F80/1000,)</f>
        <v>75.165098138758481</v>
      </c>
      <c r="G83" s="73">
        <f>IFERROR(((E83/F83)-1)*100,IF(E83+F83&lt;&gt;0,100,0))</f>
        <v>17.649287874207786</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9810</v>
      </c>
      <c r="C86" s="51">
        <f>C68+C74+C80</f>
        <v>8496</v>
      </c>
      <c r="D86" s="73">
        <f>IFERROR(((B86/C86)-1)*100,IF(B86+C86&lt;&gt;0,100,0))</f>
        <v>15.466101694915245</v>
      </c>
      <c r="E86" s="51">
        <f>E68+E74+E80</f>
        <v>53008</v>
      </c>
      <c r="F86" s="51">
        <f>F68+F74+F80</f>
        <v>53401</v>
      </c>
      <c r="G86" s="73">
        <f>IFERROR(((E86/F86)-1)*100,IF(E86+F86&lt;&gt;0,100,0))</f>
        <v>-0.73594127450796742</v>
      </c>
    </row>
    <row r="87" spans="1:7" s="15" customFormat="1" ht="12" x14ac:dyDescent="0.2">
      <c r="A87" s="66" t="s">
        <v>54</v>
      </c>
      <c r="B87" s="51">
        <f t="shared" ref="B87:C87" si="1">B69+B75+B81</f>
        <v>1073998633.0009999</v>
      </c>
      <c r="C87" s="51">
        <f t="shared" si="1"/>
        <v>1084204274.04</v>
      </c>
      <c r="D87" s="73">
        <f>IFERROR(((B87/C87)-1)*100,IF(B87+C87&lt;&gt;0,100,0))</f>
        <v>-0.94130241720699059</v>
      </c>
      <c r="E87" s="51">
        <f t="shared" ref="E87:F87" si="2">E69+E75+E81</f>
        <v>6384453940.3839998</v>
      </c>
      <c r="F87" s="51">
        <f t="shared" si="2"/>
        <v>6560194533.1830006</v>
      </c>
      <c r="G87" s="73">
        <f>IFERROR(((E87/F87)-1)*100,IF(E87+F87&lt;&gt;0,100,0))</f>
        <v>-2.6788930101091291</v>
      </c>
    </row>
    <row r="88" spans="1:7" s="15" customFormat="1" ht="12" x14ac:dyDescent="0.2">
      <c r="A88" s="66" t="s">
        <v>55</v>
      </c>
      <c r="B88" s="51">
        <f t="shared" ref="B88:C88" si="3">B70+B76+B82</f>
        <v>1140397514.4683101</v>
      </c>
      <c r="C88" s="51">
        <f t="shared" si="3"/>
        <v>956588561.06419945</v>
      </c>
      <c r="D88" s="73">
        <f>IFERROR(((B88/C88)-1)*100,IF(B88+C88&lt;&gt;0,100,0))</f>
        <v>19.215048233445753</v>
      </c>
      <c r="E88" s="51">
        <f t="shared" ref="E88:F88" si="4">E70+E76+E82</f>
        <v>6735951186.501689</v>
      </c>
      <c r="F88" s="51">
        <f t="shared" si="4"/>
        <v>6070152205.4983931</v>
      </c>
      <c r="G88" s="73">
        <f>IFERROR(((E88/F88)-1)*100,IF(E88+F88&lt;&gt;0,100,0))</f>
        <v>10.96840669662631</v>
      </c>
    </row>
    <row r="89" spans="1:7" x14ac:dyDescent="0.2">
      <c r="A89" s="66" t="s">
        <v>94</v>
      </c>
      <c r="B89" s="73">
        <f>IFERROR((B75/B87)*100,IF(B75+B87&lt;&gt;0,100,0))</f>
        <v>73.848309192890895</v>
      </c>
      <c r="C89" s="73">
        <f>IFERROR((C75/C87)*100,IF(C75+C87&lt;&gt;0,100,0))</f>
        <v>67.914244412288156</v>
      </c>
      <c r="D89" s="73">
        <f>IFERROR(((B89/C89)-1)*100,IF(B89+C89&lt;&gt;0,100,0))</f>
        <v>8.7375849233906067</v>
      </c>
      <c r="E89" s="73">
        <f>IFERROR((E75/E87)*100,IF(E75+E87&lt;&gt;0,100,0))</f>
        <v>73.977681099347478</v>
      </c>
      <c r="F89" s="73">
        <f>IFERROR((F75/F87)*100,IF(F75+F87&lt;&gt;0,100,0))</f>
        <v>72.416126633046574</v>
      </c>
      <c r="G89" s="73">
        <f>IFERROR(((E89/F89)-1)*100,IF(E89+F89&lt;&gt;0,100,0))</f>
        <v>2.1563628695770332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115366179.163</v>
      </c>
      <c r="C97" s="107">
        <v>149335372.13299999</v>
      </c>
      <c r="D97" s="52">
        <f>B97-C97</f>
        <v>-33969192.969999984</v>
      </c>
      <c r="E97" s="107">
        <v>811223001.64400005</v>
      </c>
      <c r="F97" s="107">
        <v>698506888.49199998</v>
      </c>
      <c r="G97" s="68">
        <f>E97-F97</f>
        <v>112716113.15200007</v>
      </c>
    </row>
    <row r="98" spans="1:7" s="15" customFormat="1" ht="13.5" x14ac:dyDescent="0.2">
      <c r="A98" s="66" t="s">
        <v>88</v>
      </c>
      <c r="B98" s="53">
        <v>111685272.735</v>
      </c>
      <c r="C98" s="107">
        <v>132528202.70999999</v>
      </c>
      <c r="D98" s="52">
        <f>B98-C98</f>
        <v>-20842929.974999994</v>
      </c>
      <c r="E98" s="107">
        <v>766512709.76699996</v>
      </c>
      <c r="F98" s="107">
        <v>685243525.41100001</v>
      </c>
      <c r="G98" s="68">
        <f>E98-F98</f>
        <v>81269184.355999947</v>
      </c>
    </row>
    <row r="99" spans="1:7" s="15" customFormat="1" ht="12" x14ac:dyDescent="0.2">
      <c r="A99" s="69" t="s">
        <v>16</v>
      </c>
      <c r="B99" s="52">
        <f>B97-B98</f>
        <v>3680906.4280000031</v>
      </c>
      <c r="C99" s="52">
        <f>C97-C98</f>
        <v>16807169.422999993</v>
      </c>
      <c r="D99" s="70"/>
      <c r="E99" s="52">
        <f>E97-E98</f>
        <v>44710291.877000093</v>
      </c>
      <c r="F99" s="70">
        <f>F97-F98</f>
        <v>13263363.08099997</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1415.27638132678</v>
      </c>
      <c r="C111" s="108">
        <v>1107.34213301147</v>
      </c>
      <c r="D111" s="73">
        <f>IFERROR(((B111/C111)-1)*100,IF(B111+C111&lt;&gt;0,100,0))</f>
        <v>27.808410710235343</v>
      </c>
      <c r="E111" s="72"/>
      <c r="F111" s="109">
        <v>1416.25365218251</v>
      </c>
      <c r="G111" s="109">
        <v>1407.28958423577</v>
      </c>
    </row>
    <row r="112" spans="1:7" s="15" customFormat="1" ht="12" x14ac:dyDescent="0.2">
      <c r="A112" s="66" t="s">
        <v>50</v>
      </c>
      <c r="B112" s="109">
        <v>1389.2549978484001</v>
      </c>
      <c r="C112" s="108">
        <v>1090.46337121375</v>
      </c>
      <c r="D112" s="73">
        <f>IFERROR(((B112/C112)-1)*100,IF(B112+C112&lt;&gt;0,100,0))</f>
        <v>27.40042760923529</v>
      </c>
      <c r="E112" s="72"/>
      <c r="F112" s="109">
        <v>1390.2607008339101</v>
      </c>
      <c r="G112" s="109">
        <v>1381.2369944577699</v>
      </c>
    </row>
    <row r="113" spans="1:7" s="15" customFormat="1" ht="12" x14ac:dyDescent="0.2">
      <c r="A113" s="66" t="s">
        <v>51</v>
      </c>
      <c r="B113" s="109">
        <v>1578.23235551475</v>
      </c>
      <c r="C113" s="108">
        <v>1201.6257837396699</v>
      </c>
      <c r="D113" s="73">
        <f>IFERROR(((B113/C113)-1)*100,IF(B113+C113&lt;&gt;0,100,0))</f>
        <v>31.341419006757199</v>
      </c>
      <c r="E113" s="72"/>
      <c r="F113" s="109">
        <v>1578.9322686559599</v>
      </c>
      <c r="G113" s="109">
        <v>1570.8220469206001</v>
      </c>
    </row>
    <row r="114" spans="1:7" s="25" customFormat="1" ht="12" x14ac:dyDescent="0.2">
      <c r="A114" s="69" t="s">
        <v>52</v>
      </c>
      <c r="B114" s="73"/>
      <c r="C114" s="72"/>
      <c r="D114" s="74"/>
      <c r="E114" s="72"/>
      <c r="F114" s="58"/>
      <c r="G114" s="58"/>
    </row>
    <row r="115" spans="1:7" s="15" customFormat="1" ht="12" x14ac:dyDescent="0.2">
      <c r="A115" s="66" t="s">
        <v>56</v>
      </c>
      <c r="B115" s="109">
        <v>865.17654136685098</v>
      </c>
      <c r="C115" s="108">
        <v>785.78921172834305</v>
      </c>
      <c r="D115" s="73">
        <f>IFERROR(((B115/C115)-1)*100,IF(B115+C115&lt;&gt;0,100,0))</f>
        <v>10.102878539639848</v>
      </c>
      <c r="E115" s="72"/>
      <c r="F115" s="109">
        <v>865.17654136685098</v>
      </c>
      <c r="G115" s="109">
        <v>864.24276289192699</v>
      </c>
    </row>
    <row r="116" spans="1:7" s="15" customFormat="1" ht="12" x14ac:dyDescent="0.2">
      <c r="A116" s="66" t="s">
        <v>57</v>
      </c>
      <c r="B116" s="109">
        <v>1280.92024678741</v>
      </c>
      <c r="C116" s="108">
        <v>1075.7060039323801</v>
      </c>
      <c r="D116" s="73">
        <f>IFERROR(((B116/C116)-1)*100,IF(B116+C116&lt;&gt;0,100,0))</f>
        <v>19.077168120735877</v>
      </c>
      <c r="E116" s="72"/>
      <c r="F116" s="109">
        <v>1280.92024678741</v>
      </c>
      <c r="G116" s="109">
        <v>1277.66497766001</v>
      </c>
    </row>
    <row r="117" spans="1:7" s="15" customFormat="1" ht="12" x14ac:dyDescent="0.2">
      <c r="A117" s="66" t="s">
        <v>59</v>
      </c>
      <c r="B117" s="109">
        <v>1672.2994306841699</v>
      </c>
      <c r="C117" s="108">
        <v>1287.6543431462401</v>
      </c>
      <c r="D117" s="73">
        <f>IFERROR(((B117/C117)-1)*100,IF(B117+C117&lt;&gt;0,100,0))</f>
        <v>29.871765632234215</v>
      </c>
      <c r="E117" s="72"/>
      <c r="F117" s="109">
        <v>1673.18090427636</v>
      </c>
      <c r="G117" s="109">
        <v>1663.58952629636</v>
      </c>
    </row>
    <row r="118" spans="1:7" s="15" customFormat="1" ht="12" x14ac:dyDescent="0.2">
      <c r="A118" s="66" t="s">
        <v>58</v>
      </c>
      <c r="B118" s="109">
        <v>1649.9546627561799</v>
      </c>
      <c r="C118" s="108">
        <v>1197.1746129692999</v>
      </c>
      <c r="D118" s="73">
        <f>IFERROR(((B118/C118)-1)*100,IF(B118+C118&lt;&gt;0,100,0))</f>
        <v>37.820719290385661</v>
      </c>
      <c r="E118" s="72"/>
      <c r="F118" s="109">
        <v>1652.8612572642901</v>
      </c>
      <c r="G118" s="109">
        <v>1636.26945368362</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213</v>
      </c>
      <c r="C127" s="53">
        <v>114</v>
      </c>
      <c r="D127" s="73">
        <f>IFERROR(((B127/C127)-1)*100,IF(B127+C127&lt;&gt;0,100,0))</f>
        <v>86.842105263157904</v>
      </c>
      <c r="E127" s="53">
        <v>1848</v>
      </c>
      <c r="F127" s="53">
        <v>2318</v>
      </c>
      <c r="G127" s="73">
        <f>IFERROR(((E127/F127)-1)*100,IF(E127+F127&lt;&gt;0,100,0))</f>
        <v>-20.276100086281279</v>
      </c>
    </row>
    <row r="128" spans="1:7" s="15" customFormat="1" ht="12" x14ac:dyDescent="0.2">
      <c r="A128" s="66" t="s">
        <v>74</v>
      </c>
      <c r="B128" s="54">
        <v>3</v>
      </c>
      <c r="C128" s="53">
        <v>2</v>
      </c>
      <c r="D128" s="73">
        <f>IFERROR(((B128/C128)-1)*100,IF(B128+C128&lt;&gt;0,100,0))</f>
        <v>50</v>
      </c>
      <c r="E128" s="53">
        <v>51</v>
      </c>
      <c r="F128" s="53">
        <v>75</v>
      </c>
      <c r="G128" s="73">
        <f>IFERROR(((E128/F128)-1)*100,IF(E128+F128&lt;&gt;0,100,0))</f>
        <v>-31.999999999999996</v>
      </c>
    </row>
    <row r="129" spans="1:7" s="25" customFormat="1" ht="12" x14ac:dyDescent="0.2">
      <c r="A129" s="69" t="s">
        <v>34</v>
      </c>
      <c r="B129" s="70">
        <f>SUM(B126:B128)</f>
        <v>216</v>
      </c>
      <c r="C129" s="70">
        <f>SUM(C126:C128)</f>
        <v>116</v>
      </c>
      <c r="D129" s="73">
        <f>IFERROR(((B129/C129)-1)*100,IF(B129+C129&lt;&gt;0,100,0))</f>
        <v>86.206896551724128</v>
      </c>
      <c r="E129" s="70">
        <f>SUM(E126:E128)</f>
        <v>1899</v>
      </c>
      <c r="F129" s="70">
        <f>SUM(F126:F128)</f>
        <v>2393</v>
      </c>
      <c r="G129" s="73">
        <f>IFERROR(((E129/F129)-1)*100,IF(E129+F129&lt;&gt;0,100,0))</f>
        <v>-20.643543669034681</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0</v>
      </c>
      <c r="D132" s="73">
        <f>IFERROR(((B132/C132)-1)*100,IF(B132+C132&lt;&gt;0,100,0))</f>
        <v>0</v>
      </c>
      <c r="E132" s="53">
        <v>170</v>
      </c>
      <c r="F132" s="53">
        <v>332</v>
      </c>
      <c r="G132" s="73">
        <f>IFERROR(((E132/F132)-1)*100,IF(E132+F132&lt;&gt;0,100,0))</f>
        <v>-48.795180722891565</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0</v>
      </c>
      <c r="D134" s="73">
        <f>IFERROR(((B134/C134)-1)*100,IF(B134+C134&lt;&gt;0,100,0))</f>
        <v>0</v>
      </c>
      <c r="E134" s="70">
        <f>SUM(E132:E133)</f>
        <v>170</v>
      </c>
      <c r="F134" s="70">
        <f>SUM(F132:F133)</f>
        <v>332</v>
      </c>
      <c r="G134" s="73">
        <f>IFERROR(((E134/F134)-1)*100,IF(E134+F134&lt;&gt;0,100,0))</f>
        <v>-48.795180722891565</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75931</v>
      </c>
      <c r="C138" s="53">
        <v>49849</v>
      </c>
      <c r="D138" s="73">
        <f>IFERROR(((B138/C138)-1)*100,IF(B138+C138&lt;&gt;0,100,0))</f>
        <v>52.322012477682598</v>
      </c>
      <c r="E138" s="53">
        <v>2980638</v>
      </c>
      <c r="F138" s="53">
        <v>3602101</v>
      </c>
      <c r="G138" s="73">
        <f>IFERROR(((E138/F138)-1)*100,IF(E138+F138&lt;&gt;0,100,0))</f>
        <v>-17.252792189891398</v>
      </c>
    </row>
    <row r="139" spans="1:7" s="15" customFormat="1" ht="12" x14ac:dyDescent="0.2">
      <c r="A139" s="66" t="s">
        <v>74</v>
      </c>
      <c r="B139" s="54">
        <v>5</v>
      </c>
      <c r="C139" s="53">
        <v>2</v>
      </c>
      <c r="D139" s="73">
        <f>IFERROR(((B139/C139)-1)*100,IF(B139+C139&lt;&gt;0,100,0))</f>
        <v>150</v>
      </c>
      <c r="E139" s="53">
        <v>2095</v>
      </c>
      <c r="F139" s="53">
        <v>3762</v>
      </c>
      <c r="G139" s="73">
        <f>IFERROR(((E139/F139)-1)*100,IF(E139+F139&lt;&gt;0,100,0))</f>
        <v>-44.311536416799576</v>
      </c>
    </row>
    <row r="140" spans="1:7" s="15" customFormat="1" ht="12" x14ac:dyDescent="0.2">
      <c r="A140" s="69" t="s">
        <v>34</v>
      </c>
      <c r="B140" s="70">
        <f>SUM(B137:B139)</f>
        <v>75936</v>
      </c>
      <c r="C140" s="70">
        <f>SUM(C137:C139)</f>
        <v>49851</v>
      </c>
      <c r="D140" s="73">
        <f>IFERROR(((B140/C140)-1)*100,IF(B140+C140&lt;&gt;0,100,0))</f>
        <v>52.325931275200091</v>
      </c>
      <c r="E140" s="70">
        <f>SUM(E137:E139)</f>
        <v>2982733</v>
      </c>
      <c r="F140" s="70">
        <f>SUM(F137:F139)</f>
        <v>3605863</v>
      </c>
      <c r="G140" s="73">
        <f>IFERROR(((E140/F140)-1)*100,IF(E140+F140&lt;&gt;0,100,0))</f>
        <v>-17.28102260124691</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0</v>
      </c>
      <c r="D143" s="73">
        <f>IFERROR(((B143/C143)-1)*100,)</f>
        <v>0</v>
      </c>
      <c r="E143" s="53">
        <v>184059</v>
      </c>
      <c r="F143" s="53">
        <v>83080</v>
      </c>
      <c r="G143" s="73">
        <f>IFERROR(((E143/F143)-1)*100,)</f>
        <v>121.54429465575349</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0</v>
      </c>
      <c r="D145" s="73">
        <f>IFERROR(((B145/C145)-1)*100,)</f>
        <v>0</v>
      </c>
      <c r="E145" s="70">
        <f>SUM(E143:E144)</f>
        <v>184059</v>
      </c>
      <c r="F145" s="70">
        <f>SUM(F143:F144)</f>
        <v>83080</v>
      </c>
      <c r="G145" s="73">
        <f>IFERROR(((E145/F145)-1)*100,)</f>
        <v>121.54429465575349</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7812226.0685700001</v>
      </c>
      <c r="C149" s="53">
        <v>4365519.8318699999</v>
      </c>
      <c r="D149" s="73">
        <f>IFERROR(((B149/C149)-1)*100,IF(B149+C149&lt;&gt;0,100,0))</f>
        <v>78.952939614148548</v>
      </c>
      <c r="E149" s="53">
        <v>308067878.91167003</v>
      </c>
      <c r="F149" s="53">
        <v>331523736.77390999</v>
      </c>
      <c r="G149" s="73">
        <f>IFERROR(((E149/F149)-1)*100,IF(E149+F149&lt;&gt;0,100,0))</f>
        <v>-7.0751669519930065</v>
      </c>
    </row>
    <row r="150" spans="1:7" x14ac:dyDescent="0.2">
      <c r="A150" s="66" t="s">
        <v>74</v>
      </c>
      <c r="B150" s="54">
        <v>41568.959999999999</v>
      </c>
      <c r="C150" s="53">
        <v>14824.82</v>
      </c>
      <c r="D150" s="73">
        <f>IFERROR(((B150/C150)-1)*100,IF(B150+C150&lt;&gt;0,100,0))</f>
        <v>180.40111110961212</v>
      </c>
      <c r="E150" s="53">
        <v>24016359.670000002</v>
      </c>
      <c r="F150" s="53">
        <v>27931760.75</v>
      </c>
      <c r="G150" s="73">
        <f>IFERROR(((E150/F150)-1)*100,IF(E150+F150&lt;&gt;0,100,0))</f>
        <v>-14.017738140621871</v>
      </c>
    </row>
    <row r="151" spans="1:7" s="15" customFormat="1" ht="12" x14ac:dyDescent="0.2">
      <c r="A151" s="69" t="s">
        <v>34</v>
      </c>
      <c r="B151" s="70">
        <f>SUM(B148:B150)</f>
        <v>7853795.0285700001</v>
      </c>
      <c r="C151" s="70">
        <f>SUM(C148:C150)</f>
        <v>4380344.6518700002</v>
      </c>
      <c r="D151" s="73">
        <f>IFERROR(((B151/C151)-1)*100,IF(B151+C151&lt;&gt;0,100,0))</f>
        <v>79.296280378694846</v>
      </c>
      <c r="E151" s="70">
        <f>SUM(E148:E150)</f>
        <v>332084238.58167005</v>
      </c>
      <c r="F151" s="70">
        <f>SUM(F148:F150)</f>
        <v>359455497.52390999</v>
      </c>
      <c r="G151" s="73">
        <f>IFERROR(((E151/F151)-1)*100,IF(E151+F151&lt;&gt;0,100,0))</f>
        <v>-7.6146446864174822</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0</v>
      </c>
      <c r="D154" s="73">
        <f>IFERROR(((B154/C154)-1)*100,IF(B154+C154&lt;&gt;0,100,0))</f>
        <v>0</v>
      </c>
      <c r="E154" s="53">
        <v>300267.45299999998</v>
      </c>
      <c r="F154" s="53">
        <v>101012.23959</v>
      </c>
      <c r="G154" s="73">
        <f>IFERROR(((E154/F154)-1)*100,IF(E154+F154&lt;&gt;0,100,0))</f>
        <v>197.25848493089529</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0</v>
      </c>
      <c r="D156" s="73">
        <f>IFERROR(((B156/C156)-1)*100,IF(B156+C156&lt;&gt;0,100,0))</f>
        <v>0</v>
      </c>
      <c r="E156" s="70">
        <f>SUM(E154:E155)</f>
        <v>300267.45299999998</v>
      </c>
      <c r="F156" s="70">
        <f>SUM(F154:F155)</f>
        <v>101012.23959</v>
      </c>
      <c r="G156" s="73">
        <f>IFERROR(((E156/F156)-1)*100,IF(E156+F156&lt;&gt;0,100,0))</f>
        <v>197.25848493089529</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1496681</v>
      </c>
      <c r="C160" s="53">
        <v>1267279</v>
      </c>
      <c r="D160" s="73">
        <f>IFERROR(((B160/C160)-1)*100,IF(B160+C160&lt;&gt;0,100,0))</f>
        <v>18.101933354849244</v>
      </c>
      <c r="E160" s="65"/>
      <c r="F160" s="65"/>
      <c r="G160" s="52"/>
    </row>
    <row r="161" spans="1:7" s="15" customFormat="1" ht="12" x14ac:dyDescent="0.2">
      <c r="A161" s="66" t="s">
        <v>74</v>
      </c>
      <c r="B161" s="54">
        <v>965</v>
      </c>
      <c r="C161" s="53">
        <v>1612</v>
      </c>
      <c r="D161" s="73">
        <f>IFERROR(((B161/C161)-1)*100,IF(B161+C161&lt;&gt;0,100,0))</f>
        <v>-40.136476426799007</v>
      </c>
      <c r="E161" s="65"/>
      <c r="F161" s="65"/>
      <c r="G161" s="52"/>
    </row>
    <row r="162" spans="1:7" s="25" customFormat="1" ht="12" x14ac:dyDescent="0.2">
      <c r="A162" s="69" t="s">
        <v>34</v>
      </c>
      <c r="B162" s="70">
        <f>SUM(B159:B161)</f>
        <v>1497646</v>
      </c>
      <c r="C162" s="70">
        <f>SUM(C159:C161)</f>
        <v>1268891</v>
      </c>
      <c r="D162" s="73">
        <f>IFERROR(((B162/C162)-1)*100,IF(B162+C162&lt;&gt;0,100,0))</f>
        <v>18.027947238966945</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146561</v>
      </c>
      <c r="C165" s="53">
        <v>165610</v>
      </c>
      <c r="D165" s="73">
        <f>IFERROR(((B165/C165)-1)*100,IF(B165+C165&lt;&gt;0,100,0))</f>
        <v>-11.502324738844273</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146561</v>
      </c>
      <c r="C167" s="70">
        <f>SUM(C165:C166)</f>
        <v>165610</v>
      </c>
      <c r="D167" s="73">
        <f>IFERROR(((B167/C167)-1)*100,IF(B167+C167&lt;&gt;0,100,0))</f>
        <v>-11.502324738844273</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40914</v>
      </c>
      <c r="C175" s="88">
        <v>33726</v>
      </c>
      <c r="D175" s="73">
        <f>IFERROR(((B175/C175)-1)*100,IF(B175+C175&lt;&gt;0,100,0))</f>
        <v>21.31293364170077</v>
      </c>
      <c r="E175" s="88">
        <v>197030</v>
      </c>
      <c r="F175" s="88">
        <v>192026</v>
      </c>
      <c r="G175" s="73">
        <f>IFERROR(((E175/F175)-1)*100,IF(E175+F175&lt;&gt;0,100,0))</f>
        <v>2.605897118098599</v>
      </c>
    </row>
    <row r="176" spans="1:7" x14ac:dyDescent="0.2">
      <c r="A176" s="66" t="s">
        <v>32</v>
      </c>
      <c r="B176" s="87">
        <v>161300</v>
      </c>
      <c r="C176" s="88">
        <v>128874</v>
      </c>
      <c r="D176" s="73">
        <f t="shared" ref="D176:D178" si="5">IFERROR(((B176/C176)-1)*100,IF(B176+C176&lt;&gt;0,100,0))</f>
        <v>25.161009978738914</v>
      </c>
      <c r="E176" s="88">
        <v>722710</v>
      </c>
      <c r="F176" s="88">
        <v>744084</v>
      </c>
      <c r="G176" s="73">
        <f>IFERROR(((E176/F176)-1)*100,IF(E176+F176&lt;&gt;0,100,0))</f>
        <v>-2.8725251450105072</v>
      </c>
    </row>
    <row r="177" spans="1:7" x14ac:dyDescent="0.2">
      <c r="A177" s="66" t="s">
        <v>91</v>
      </c>
      <c r="B177" s="87">
        <v>57203580.304530002</v>
      </c>
      <c r="C177" s="88">
        <v>56571409.49205</v>
      </c>
      <c r="D177" s="73">
        <f t="shared" si="5"/>
        <v>1.1174740353054879</v>
      </c>
      <c r="E177" s="88">
        <v>251727726.49401101</v>
      </c>
      <c r="F177" s="88">
        <v>353990506.57041901</v>
      </c>
      <c r="G177" s="73">
        <f>IFERROR(((E177/F177)-1)*100,IF(E177+F177&lt;&gt;0,100,0))</f>
        <v>-28.888565703968951</v>
      </c>
    </row>
    <row r="178" spans="1:7" x14ac:dyDescent="0.2">
      <c r="A178" s="66" t="s">
        <v>92</v>
      </c>
      <c r="B178" s="87">
        <v>230330</v>
      </c>
      <c r="C178" s="88">
        <v>177934</v>
      </c>
      <c r="D178" s="73">
        <f t="shared" si="5"/>
        <v>29.446873559859267</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1024</v>
      </c>
      <c r="C181" s="88">
        <v>1092</v>
      </c>
      <c r="D181" s="73">
        <f t="shared" ref="D181:D184" si="6">IFERROR(((B181/C181)-1)*100,IF(B181+C181&lt;&gt;0,100,0))</f>
        <v>-6.2271062271062272</v>
      </c>
      <c r="E181" s="88">
        <v>4962</v>
      </c>
      <c r="F181" s="88">
        <v>9772</v>
      </c>
      <c r="G181" s="73">
        <f t="shared" ref="G181" si="7">IFERROR(((E181/F181)-1)*100,IF(E181+F181&lt;&gt;0,100,0))</f>
        <v>-49.222267703643062</v>
      </c>
    </row>
    <row r="182" spans="1:7" x14ac:dyDescent="0.2">
      <c r="A182" s="66" t="s">
        <v>32</v>
      </c>
      <c r="B182" s="87">
        <v>11292</v>
      </c>
      <c r="C182" s="88">
        <v>12274</v>
      </c>
      <c r="D182" s="73">
        <f t="shared" si="6"/>
        <v>-8.0006517842594054</v>
      </c>
      <c r="E182" s="88">
        <v>54576</v>
      </c>
      <c r="F182" s="88">
        <v>103138</v>
      </c>
      <c r="G182" s="73">
        <f t="shared" ref="G182" si="8">IFERROR(((E182/F182)-1)*100,IF(E182+F182&lt;&gt;0,100,0))</f>
        <v>-47.084488743237216</v>
      </c>
    </row>
    <row r="183" spans="1:7" x14ac:dyDescent="0.2">
      <c r="A183" s="66" t="s">
        <v>91</v>
      </c>
      <c r="B183" s="87">
        <v>204373.82566</v>
      </c>
      <c r="C183" s="88">
        <v>218784.36702000001</v>
      </c>
      <c r="D183" s="73">
        <f t="shared" si="6"/>
        <v>-6.5866412469418716</v>
      </c>
      <c r="E183" s="88">
        <v>773040.94469999999</v>
      </c>
      <c r="F183" s="88">
        <v>2891846.68994</v>
      </c>
      <c r="G183" s="73">
        <f t="shared" ref="G183" si="9">IFERROR(((E183/F183)-1)*100,IF(E183+F183&lt;&gt;0,100,0))</f>
        <v>-73.268259780533555</v>
      </c>
    </row>
    <row r="184" spans="1:7" x14ac:dyDescent="0.2">
      <c r="A184" s="66" t="s">
        <v>92</v>
      </c>
      <c r="B184" s="87">
        <v>76970</v>
      </c>
      <c r="C184" s="88">
        <v>113656</v>
      </c>
      <c r="D184" s="73">
        <f t="shared" si="6"/>
        <v>-32.278102343914973</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2026-02-16T10:27:45Z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