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3D8B323B-B893-4B3C-86E1-3EAF4FA2AE15}"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<sst xmlns="http://schemas.openxmlformats.org/spreadsheetml/2006/main" count="265" uniqueCount="100">
  <si>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</si>
  <si>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</si>
  <si>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</si>
  <si>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</si>
  <si>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</si>
  <si>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</si>
  <si>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</si>
  <si>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</si>
  <si>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</si>
  <si>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</si>
  <si>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</si>
  <si>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</si>
  <si>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</si>
  <si>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</si>
  <si>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</si>
  <si>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</si>
  <si>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</si>
  <si>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</si>
  <si>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</si>
  <si>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</si>
  <si>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</si>
  <si>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</si>
  <si>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</si>
  <si>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</si>
  <si>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</si>
  <si>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</si>
  <si>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</si>
  <si>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</si>
  <si>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</si>
  <si>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</si>
  <si>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</si>
  <si>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</si>
  <si>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</si>
  <si>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</si>
  <si>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</si>
  <si>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</si>
  <si>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</si>
  <si>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</si>
  <si>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</si>
  <si>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</si>
  <si>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</si>
  <si>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</si>
  <si>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</si>
  <si>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</si>
  <si>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</si>
  <si>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</si>
  <si>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</si>
  <si>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</si>
  <si>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</si>
  <si>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</si>
  <si>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</si>
  <si>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</si>
  <si>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</si>
  <si>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</si>
  <si>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</si>
  <si>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</si>
  <si>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</si>
  <si>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</si>
  <si>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</si>
  <si>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</si>
  <si>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</si>
  <si>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</si>
  <si>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</si>
  <si>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</si>
  <si>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</si>
  <si>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</si>
  <si>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</si>
  <si>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</si>
  <si>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</si>
  <si>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</si>
  <si>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</si>
  <si>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</si>
  <si>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</si>
  <si>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</si>
  <si>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</si>
  <si>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</si>
  <si>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</si>
  <si>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</si>
  <si>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</si>
  <si>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</si>
  <si>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</si>
  <si>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</si>
  <si>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</si>
  <si>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</si>
  <si>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</si>
  <si>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</si>
  <si>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</si>
  <si>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</si>
  <si>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</si>
  <si>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</si>
  <si>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</si>
  <si>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</si>
  <si>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</si>
  <si>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</si>
  <si>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</si>
  <si>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</si>
  <si>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</si>
  <si>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17 April 2026</t>
  </si>
  <si>
    <t>17.04.2026</t>
  </si>
  <si>
    <t>17.04.2025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</si>
</sst>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1862299</v>
      </c>
      <c r="C11" s="54">
        <v>1580658</v>
      </c>
      <c r="D11" s="73">
        <f>IFERROR(((B11/C11)-1)*100,IF(B11+C11&lt;&gt;0,100,0))</f>
        <v>17.817959356166856</v>
      </c>
      <c r="E11" s="54">
        <v>32261126</v>
      </c>
      <c r="F11" s="54">
        <v>28494826</v>
      </c>
      <c r="G11" s="73">
        <f>IFERROR(((E11/F11)-1)*100,IF(E11+F11&lt;&gt;0,100,0))</f>
        <v>13.217487272952644</v>
      </c>
    </row>
    <row r="12" spans="1:7" s="15" customFormat="1" ht="12" x14ac:dyDescent="0.2">
      <c r="A12" s="51" t="s">
        <v>9</v>
      </c>
      <c r="B12" s="54">
        <v>1588035.6529999999</v>
      </c>
      <c r="C12" s="54">
        <v>1353309.77</v>
      </c>
      <c r="D12" s="73">
        <f>IFERROR(((B12/C12)-1)*100,IF(B12+C12&lt;&gt;0,100,0))</f>
        <v>17.344579061156118</v>
      </c>
      <c r="E12" s="54">
        <v>27571905.636</v>
      </c>
      <c r="F12" s="54">
        <v>25606696.465</v>
      </c>
      <c r="G12" s="73">
        <f>IFERROR(((E12/F12)-1)*100,IF(E12+F12&lt;&gt;0,100,0))</f>
        <v>7.6745907996609741</v>
      </c>
    </row>
    <row r="13" spans="1:7" s="15" customFormat="1" ht="12" x14ac:dyDescent="0.2">
      <c r="A13" s="51" t="s">
        <v>10</v>
      </c>
      <c r="B13" s="54">
        <v>143383437.21691701</v>
      </c>
      <c r="C13" s="54">
        <v>105708907.825142</v>
      </c>
      <c r="D13" s="73">
        <f>IFERROR(((B13/C13)-1)*100,IF(B13+C13&lt;&gt;0,100,0))</f>
        <v>35.639881412921405</v>
      </c>
      <c r="E13" s="54">
        <v>2582779688.0466199</v>
      </c>
      <c r="F13" s="54">
        <v>2012008252.0964301</v>
      </c>
      <c r="G13" s="73">
        <f>IFERROR(((E13/F13)-1)*100,IF(E13+F13&lt;&gt;0,100,0))</f>
        <v>28.368245277099113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446</v>
      </c>
      <c r="C16" s="54">
        <v>309</v>
      </c>
      <c r="D16" s="73">
        <f>IFERROR(((B16/C16)-1)*100,IF(B16+C16&lt;&gt;0,100,0))</f>
        <v>44.336569579288025</v>
      </c>
      <c r="E16" s="54">
        <v>8343</v>
      </c>
      <c r="F16" s="54">
        <v>6941</v>
      </c>
      <c r="G16" s="73">
        <f>IFERROR(((E16/F16)-1)*100,IF(E16+F16&lt;&gt;0,100,0))</f>
        <v>20.198818614032565</v>
      </c>
    </row>
    <row r="17" spans="1:7" s="15" customFormat="1" ht="12" x14ac:dyDescent="0.2">
      <c r="A17" s="51" t="s">
        <v>9</v>
      </c>
      <c r="B17" s="54">
        <v>271933.91800000001</v>
      </c>
      <c r="C17" s="54">
        <v>147015.33799999999</v>
      </c>
      <c r="D17" s="73">
        <f>IFERROR(((B17/C17)-1)*100,IF(B17+C17&lt;&gt;0,100,0))</f>
        <v>84.96976009401142</v>
      </c>
      <c r="E17" s="54">
        <v>3698892.1439999999</v>
      </c>
      <c r="F17" s="54">
        <v>2953441.7069999999</v>
      </c>
      <c r="G17" s="73">
        <f>IFERROR(((E17/F17)-1)*100,IF(E17+F17&lt;&gt;0,100,0))</f>
        <v>25.240059258091875</v>
      </c>
    </row>
    <row r="18" spans="1:7" s="15" customFormat="1" ht="12" x14ac:dyDescent="0.2">
      <c r="A18" s="51" t="s">
        <v>10</v>
      </c>
      <c r="B18" s="54">
        <v>19554863.655362599</v>
      </c>
      <c r="C18" s="54">
        <v>11585371.244042801</v>
      </c>
      <c r="D18" s="73">
        <f>IFERROR(((B18/C18)-1)*100,IF(B18+C18&lt;&gt;0,100,0))</f>
        <v>68.789270912813521</v>
      </c>
      <c r="E18" s="54">
        <v>299238016.04145801</v>
      </c>
      <c r="F18" s="54">
        <v>222067615.72436401</v>
      </c>
      <c r="G18" s="73">
        <f>IFERROR(((E18/F18)-1)*100,IF(E18+F18&lt;&gt;0,100,0))</f>
        <v>34.750857330264616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28177458.929900002</v>
      </c>
      <c r="C24" s="53">
        <v>13878502.033749999</v>
      </c>
      <c r="D24" s="52">
        <f>B24-C24</f>
        <v>14298956.896150002</v>
      </c>
      <c r="E24" s="54">
        <v>456728317.57953</v>
      </c>
      <c r="F24" s="54">
        <v>245173828.36071</v>
      </c>
      <c r="G24" s="52">
        <f>E24-F24</f>
        <v>211554489.21882001</v>
      </c>
    </row>
    <row r="25" spans="1:7" s="15" customFormat="1" ht="12" x14ac:dyDescent="0.2">
      <c r="A25" s="55" t="s">
        <v>15</v>
      </c>
      <c r="B25" s="53">
        <v>32446193.819150001</v>
      </c>
      <c r="C25" s="53">
        <v>13828394.843939999</v>
      </c>
      <c r="D25" s="52">
        <f>B25-C25</f>
        <v>18617798.975210004</v>
      </c>
      <c r="E25" s="54">
        <v>462997417.30565</v>
      </c>
      <c r="F25" s="54">
        <v>339977975.79957002</v>
      </c>
      <c r="G25" s="52">
        <f>E25-F25</f>
        <v>123019441.50607997</v>
      </c>
    </row>
    <row r="26" spans="1:7" s="25" customFormat="1" ht="12" x14ac:dyDescent="0.2">
      <c r="A26" s="56" t="s">
        <v>16</v>
      </c>
      <c r="B26" s="57">
        <f>B24-B25</f>
        <v>-4268734.8892499991</v>
      </c>
      <c r="C26" s="57">
        <f>C24-C25</f>
        <v>50107.18981000036</v>
      </c>
      <c r="D26" s="57"/>
      <c r="E26" s="57">
        <f>E24-E25</f>
        <v>-6269099.7261199951</v>
      </c>
      <c r="F26" s="57">
        <f>F24-F25</f>
        <v>-94804147.438860029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121249.37308751</v>
      </c>
      <c r="C33" s="104">
        <v>89486.794853200001</v>
      </c>
      <c r="D33" s="73">
        <f t="shared" ref="D33:D42" si="0">IFERROR(((B33/C33)-1)*100,IF(B33+C33&lt;&gt;0,100,0))</f>
        <v>35.49415116097903</v>
      </c>
      <c r="E33" s="51"/>
      <c r="F33" s="104">
        <v>121524.97</v>
      </c>
      <c r="G33" s="104">
        <v>117359.97</v>
      </c>
    </row>
    <row r="34" spans="1:7" s="15" customFormat="1" ht="12" x14ac:dyDescent="0.2">
      <c r="A34" s="51" t="s">
        <v>23</v>
      </c>
      <c r="B34" s="104">
        <v>114665.68570526</v>
      </c>
      <c r="C34" s="104">
        <v>89460.554494259995</v>
      </c>
      <c r="D34" s="73">
        <f t="shared" si="0"/>
        <v>28.174575211935693</v>
      </c>
      <c r="E34" s="51"/>
      <c r="F34" s="104">
        <v>114914.59</v>
      </c>
      <c r="G34" s="104">
        <v>112564.65</v>
      </c>
    </row>
    <row r="35" spans="1:7" s="15" customFormat="1" ht="12" x14ac:dyDescent="0.2">
      <c r="A35" s="51" t="s">
        <v>24</v>
      </c>
      <c r="B35" s="104">
        <v>109066.13434932</v>
      </c>
      <c r="C35" s="104">
        <v>87010.503053310007</v>
      </c>
      <c r="D35" s="73">
        <f t="shared" si="0"/>
        <v>25.348240180265179</v>
      </c>
      <c r="E35" s="51"/>
      <c r="F35" s="104">
        <v>109412.95</v>
      </c>
      <c r="G35" s="104">
        <v>106782.83</v>
      </c>
    </row>
    <row r="36" spans="1:7" s="15" customFormat="1" ht="12" x14ac:dyDescent="0.2">
      <c r="A36" s="51" t="s">
        <v>25</v>
      </c>
      <c r="B36" s="104">
        <v>113485.58226236999</v>
      </c>
      <c r="C36" s="104">
        <v>82262.118430190007</v>
      </c>
      <c r="D36" s="73">
        <f t="shared" si="0"/>
        <v>37.956065839317162</v>
      </c>
      <c r="E36" s="51"/>
      <c r="F36" s="104">
        <v>113761.88</v>
      </c>
      <c r="G36" s="104">
        <v>109502.45</v>
      </c>
    </row>
    <row r="37" spans="1:7" s="15" customFormat="1" ht="12" x14ac:dyDescent="0.2">
      <c r="A37" s="51" t="s">
        <v>79</v>
      </c>
      <c r="B37" s="104">
        <v>141771.21315761999</v>
      </c>
      <c r="C37" s="104">
        <v>74667.988142760005</v>
      </c>
      <c r="D37" s="73">
        <f t="shared" si="0"/>
        <v>89.868800116273761</v>
      </c>
      <c r="E37" s="51"/>
      <c r="F37" s="104">
        <v>142056.70000000001</v>
      </c>
      <c r="G37" s="104">
        <v>133642.72</v>
      </c>
    </row>
    <row r="38" spans="1:7" s="15" customFormat="1" ht="12" x14ac:dyDescent="0.2">
      <c r="A38" s="51" t="s">
        <v>26</v>
      </c>
      <c r="B38" s="104">
        <v>132227.53609983</v>
      </c>
      <c r="C38" s="104">
        <v>122922.80954263</v>
      </c>
      <c r="D38" s="73">
        <f t="shared" si="0"/>
        <v>7.5695687332733019</v>
      </c>
      <c r="E38" s="51"/>
      <c r="F38" s="104">
        <v>133593.49</v>
      </c>
      <c r="G38" s="104">
        <v>127469.97</v>
      </c>
    </row>
    <row r="39" spans="1:7" s="15" customFormat="1" ht="12" x14ac:dyDescent="0.2">
      <c r="A39" s="51" t="s">
        <v>27</v>
      </c>
      <c r="B39" s="104">
        <v>26019.102513900001</v>
      </c>
      <c r="C39" s="104">
        <v>19678.003613879999</v>
      </c>
      <c r="D39" s="73">
        <f t="shared" si="0"/>
        <v>32.2242999058465</v>
      </c>
      <c r="E39" s="51"/>
      <c r="F39" s="104">
        <v>26122.2</v>
      </c>
      <c r="G39" s="104">
        <v>25232.53</v>
      </c>
    </row>
    <row r="40" spans="1:7" s="15" customFormat="1" ht="12" x14ac:dyDescent="0.2">
      <c r="A40" s="51" t="s">
        <v>28</v>
      </c>
      <c r="B40" s="104">
        <v>143960.73078136999</v>
      </c>
      <c r="C40" s="104">
        <v>121194.84860878</v>
      </c>
      <c r="D40" s="73">
        <f t="shared" si="0"/>
        <v>18.784529568644317</v>
      </c>
      <c r="E40" s="51"/>
      <c r="F40" s="104">
        <v>145000.4</v>
      </c>
      <c r="G40" s="104">
        <v>139323.41</v>
      </c>
    </row>
    <row r="41" spans="1:7" s="15" customFormat="1" ht="12" x14ac:dyDescent="0.2">
      <c r="A41" s="51" t="s">
        <v>29</v>
      </c>
      <c r="B41" s="59"/>
      <c r="C41" s="59"/>
      <c r="D41" s="73">
        <f t="shared" si="0"/>
        <v>0</v>
      </c>
      <c r="E41" s="51"/>
      <c r="F41" s="59"/>
      <c r="G41" s="59"/>
    </row>
    <row r="42" spans="1:7" s="15" customFormat="1" ht="12" x14ac:dyDescent="0.2">
      <c r="A42" s="51" t="s">
        <v>78</v>
      </c>
      <c r="B42" s="104">
        <v>625.90784151000003</v>
      </c>
      <c r="C42" s="104">
        <v>547.82007479000004</v>
      </c>
      <c r="D42" s="73">
        <f t="shared" si="0"/>
        <v>14.254272582094396</v>
      </c>
      <c r="E42" s="51"/>
      <c r="F42" s="104">
        <v>641.62</v>
      </c>
      <c r="G42" s="104">
        <v>624.79</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24995.950866682899</v>
      </c>
      <c r="D48" s="59"/>
      <c r="E48" s="105">
        <v>20135.1663814036</v>
      </c>
      <c r="F48" s="59"/>
      <c r="G48" s="73">
        <f>IFERROR(((C48/E48)-1)*100,IF(C48+E48&lt;&gt;0,100,0))</f>
        <v>24.140771390737626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4957</v>
      </c>
      <c r="D54" s="62"/>
      <c r="E54" s="106">
        <v>884080</v>
      </c>
      <c r="F54" s="106">
        <v>144940482.91999999</v>
      </c>
      <c r="G54" s="106">
        <v>13634668.473990001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5378</v>
      </c>
      <c r="C68" s="53">
        <v>3807</v>
      </c>
      <c r="D68" s="73">
        <f>IFERROR(((B68/C68)-1)*100,IF(B68+C68&lt;&gt;0,100,0))</f>
        <v>41.266088783819278</v>
      </c>
      <c r="E68" s="53">
        <v>101299</v>
      </c>
      <c r="F68" s="53">
        <v>93344</v>
      </c>
      <c r="G68" s="73">
        <f>IFERROR(((E68/F68)-1)*100,IF(E68+F68&lt;&gt;0,100,0))</f>
        <v>8.5222403153925264</v>
      </c>
    </row>
    <row r="69" spans="1:7" s="15" customFormat="1" ht="12" x14ac:dyDescent="0.2">
      <c r="A69" s="66" t="s">
        <v>54</v>
      </c>
      <c r="B69" s="54">
        <v>262566958.354</v>
      </c>
      <c r="C69" s="53">
        <v>184632125.69</v>
      </c>
      <c r="D69" s="73">
        <f>IFERROR(((B69/C69)-1)*100,IF(B69+C69&lt;&gt;0,100,0))</f>
        <v>42.210873309693532</v>
      </c>
      <c r="E69" s="53">
        <v>4521657142.5579996</v>
      </c>
      <c r="F69" s="53">
        <v>4246081857.3899999</v>
      </c>
      <c r="G69" s="73">
        <f>IFERROR(((E69/F69)-1)*100,IF(E69+F69&lt;&gt;0,100,0))</f>
        <v>6.4901076904200661</v>
      </c>
    </row>
    <row r="70" spans="1:7" s="15" customFormat="1" ht="12" x14ac:dyDescent="0.2">
      <c r="A70" s="66" t="s">
        <v>55</v>
      </c>
      <c r="B70" s="54">
        <v>275749637.51712</v>
      </c>
      <c r="C70" s="53">
        <v>162385685.88626</v>
      </c>
      <c r="D70" s="73">
        <f>IFERROR(((B70/C70)-1)*100,IF(B70+C70&lt;&gt;0,100,0))</f>
        <v>69.811542200994012</v>
      </c>
      <c r="E70" s="53">
        <v>4694290424.9661102</v>
      </c>
      <c r="F70" s="53">
        <v>3898932701.47613</v>
      </c>
      <c r="G70" s="73">
        <f>IFERROR(((E70/F70)-1)*100,IF(E70+F70&lt;&gt;0,100,0))</f>
        <v>20.399370401773265</v>
      </c>
    </row>
    <row r="71" spans="1:7" s="15" customFormat="1" ht="12" x14ac:dyDescent="0.2">
      <c r="A71" s="66" t="s">
        <v>93</v>
      </c>
      <c r="B71" s="73">
        <f>IFERROR(B69/B68/1000,)</f>
        <v>48.822416949423577</v>
      </c>
      <c r="C71" s="73">
        <f>IFERROR(C69/C68/1000,)</f>
        <v>48.498062960336227</v>
      </c>
      <c r="D71" s="73">
        <f>IFERROR(((B71/C71)-1)*100,IF(B71+C71&lt;&gt;0,100,0))</f>
        <v>0.66879782261122234</v>
      </c>
      <c r="E71" s="73">
        <f>IFERROR(E69/E68/1000,)</f>
        <v>44.636740170761797</v>
      </c>
      <c r="F71" s="73">
        <f>IFERROR(F69/F68/1000,)</f>
        <v>45.488535496550391</v>
      </c>
      <c r="G71" s="73">
        <f>IFERROR(((E71/F71)-1)*100,IF(E71+F71&lt;&gt;0,100,0))</f>
        <v>-1.872549459969286</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3372</v>
      </c>
      <c r="C74" s="53">
        <v>2221</v>
      </c>
      <c r="D74" s="73">
        <f>IFERROR(((B74/C74)-1)*100,IF(B74+C74&lt;&gt;0,100,0))</f>
        <v>51.823502926609642</v>
      </c>
      <c r="E74" s="53">
        <v>47413</v>
      </c>
      <c r="F74" s="53">
        <v>38769</v>
      </c>
      <c r="G74" s="73">
        <f>IFERROR(((E74/F74)-1)*100,IF(E74+F74&lt;&gt;0,100,0))</f>
        <v>22.296164461296385</v>
      </c>
    </row>
    <row r="75" spans="1:7" s="15" customFormat="1" ht="12" x14ac:dyDescent="0.2">
      <c r="A75" s="66" t="s">
        <v>54</v>
      </c>
      <c r="B75" s="54">
        <v>801653127.78199995</v>
      </c>
      <c r="C75" s="53">
        <v>678737581.41499996</v>
      </c>
      <c r="D75" s="73">
        <f>IFERROR(((B75/C75)-1)*100,IF(B75+C75&lt;&gt;0,100,0))</f>
        <v>18.109435772033056</v>
      </c>
      <c r="E75" s="53">
        <v>11784033283.299</v>
      </c>
      <c r="F75" s="53">
        <v>11039790270.847</v>
      </c>
      <c r="G75" s="73">
        <f>IFERROR(((E75/F75)-1)*100,IF(E75+F75&lt;&gt;0,100,0))</f>
        <v>6.7414597034269441</v>
      </c>
    </row>
    <row r="76" spans="1:7" s="15" customFormat="1" ht="12" x14ac:dyDescent="0.2">
      <c r="A76" s="66" t="s">
        <v>55</v>
      </c>
      <c r="B76" s="54">
        <v>835505642.30732</v>
      </c>
      <c r="C76" s="53">
        <v>608412119.84157002</v>
      </c>
      <c r="D76" s="73">
        <f>IFERROR(((B76/C76)-1)*100,IF(B76+C76&lt;&gt;0,100,0))</f>
        <v>37.325607932479208</v>
      </c>
      <c r="E76" s="53">
        <v>12405497076.3416</v>
      </c>
      <c r="F76" s="53">
        <v>10288825792.847401</v>
      </c>
      <c r="G76" s="73">
        <f>IFERROR(((E76/F76)-1)*100,IF(E76+F76&lt;&gt;0,100,0))</f>
        <v>20.572525243509034</v>
      </c>
    </row>
    <row r="77" spans="1:7" s="15" customFormat="1" ht="12" x14ac:dyDescent="0.2">
      <c r="A77" s="66" t="s">
        <v>93</v>
      </c>
      <c r="B77" s="73">
        <f>IFERROR(B75/B74/1000,)</f>
        <v>237.73817549881375</v>
      </c>
      <c r="C77" s="73">
        <f>IFERROR(C75/C74/1000,)</f>
        <v>305.59999163214769</v>
      </c>
      <c r="D77" s="73">
        <f>IFERROR(((B77/C77)-1)*100,IF(B77+C77&lt;&gt;0,100,0))</f>
        <v>-22.206092274707768</v>
      </c>
      <c r="E77" s="73">
        <f>IFERROR(E75/E74/1000,)</f>
        <v>248.5401321008795</v>
      </c>
      <c r="F77" s="73">
        <f>IFERROR(F75/F74/1000,)</f>
        <v>284.75819007059761</v>
      </c>
      <c r="G77" s="73">
        <f>IFERROR(((E77/F77)-1)*100,IF(E77+F77&lt;&gt;0,100,0))</f>
        <v>-12.718881926008475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262</v>
      </c>
      <c r="C80" s="53">
        <v>176</v>
      </c>
      <c r="D80" s="73">
        <f>IFERROR(((B80/C80)-1)*100,IF(B80+C80&lt;&gt;0,100,0))</f>
        <v>48.863636363636353</v>
      </c>
      <c r="E80" s="53">
        <v>4546</v>
      </c>
      <c r="F80" s="53">
        <v>4942</v>
      </c>
      <c r="G80" s="73">
        <f>IFERROR(((E80/F80)-1)*100,IF(E80+F80&lt;&gt;0,100,0))</f>
        <v>-8.0129502225819493</v>
      </c>
    </row>
    <row r="81" spans="1:7" s="15" customFormat="1" ht="12" x14ac:dyDescent="0.2">
      <c r="A81" s="66" t="s">
        <v>54</v>
      </c>
      <c r="B81" s="54">
        <v>18808732.513999999</v>
      </c>
      <c r="C81" s="53">
        <v>8958413.8460000008</v>
      </c>
      <c r="D81" s="73">
        <f>IFERROR(((B81/C81)-1)*100,IF(B81+C81&lt;&gt;0,100,0))</f>
        <v>109.95605737056052</v>
      </c>
      <c r="E81" s="53">
        <v>374209511.55699998</v>
      </c>
      <c r="F81" s="53">
        <v>344828981.66799998</v>
      </c>
      <c r="G81" s="73">
        <f>IFERROR(((E81/F81)-1)*100,IF(E81+F81&lt;&gt;0,100,0))</f>
        <v>8.5203191874653648</v>
      </c>
    </row>
    <row r="82" spans="1:7" s="15" customFormat="1" ht="12" x14ac:dyDescent="0.2">
      <c r="A82" s="66" t="s">
        <v>55</v>
      </c>
      <c r="B82" s="54">
        <v>4471270.2239602096</v>
      </c>
      <c r="C82" s="53">
        <v>-242852.028679932</v>
      </c>
      <c r="D82" s="73">
        <f>IFERROR(((B82/C82)-1)*100,IF(B82+C82&lt;&gt;0,100,0))</f>
        <v>-1941.1500403207015</v>
      </c>
      <c r="E82" s="53">
        <v>84248075.738009796</v>
      </c>
      <c r="F82" s="53">
        <v>75505100.508628905</v>
      </c>
      <c r="G82" s="73">
        <f>IFERROR(((E82/F82)-1)*100,IF(E82+F82&lt;&gt;0,100,0))</f>
        <v>11.579317384501353</v>
      </c>
    </row>
    <row r="83" spans="1:7" x14ac:dyDescent="0.2">
      <c r="A83" s="66" t="s">
        <v>93</v>
      </c>
      <c r="B83" s="73">
        <f>IFERROR(B81/B80/1000,)</f>
        <v>71.789055396946551</v>
      </c>
      <c r="C83" s="73">
        <f>IFERROR(C81/C80/1000,)</f>
        <v>50.900078670454555</v>
      </c>
      <c r="D83" s="73">
        <f>IFERROR(((B83/C83)-1)*100,IF(B83+C83&lt;&gt;0,100,0))</f>
        <v>41.039183577170405</v>
      </c>
      <c r="E83" s="73">
        <f>IFERROR(E81/E80/1000,)</f>
        <v>82.316214596788384</v>
      </c>
      <c r="F83" s="73">
        <f>IFERROR(F81/F80/1000,)</f>
        <v>69.775188520437069</v>
      </c>
      <c r="G83" s="73">
        <f>IFERROR(((E83/F83)-1)*100,IF(E83+F83&lt;&gt;0,100,0))</f>
        <v>17.973475016377872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9012</v>
      </c>
      <c r="C86" s="51">
        <f>C68+C74+C80</f>
        <v>6204</v>
      </c>
      <c r="D86" s="73">
        <f>IFERROR(((B86/C86)-1)*100,IF(B86+C86&lt;&gt;0,100,0))</f>
        <v>45.261121856866552</v>
      </c>
      <c r="E86" s="51">
        <f>E68+E74+E80</f>
        <v>153258</v>
      </c>
      <c r="F86" s="51">
        <f>F68+F74+F80</f>
        <v>137055</v>
      </c>
      <c r="G86" s="73">
        <f>IFERROR(((E86/F86)-1)*100,IF(E86+F86&lt;&gt;0,100,0))</f>
        <v>11.822261136040279</v>
      </c>
    </row>
    <row r="87" spans="1:7" s="15" customFormat="1" ht="12" x14ac:dyDescent="0.2">
      <c r="A87" s="66" t="s">
        <v>54</v>
      </c>
      <c r="B87" s="51">
        <f t="shared" ref="B87:C87" si="1">B69+B75+B81</f>
        <v>1083028818.6499999</v>
      </c>
      <c r="C87" s="51">
        <f t="shared" si="1"/>
        <v>872328120.95099998</v>
      </c>
      <c r="D87" s="73">
        <f>IFERROR(((B87/C87)-1)*100,IF(B87+C87&lt;&gt;0,100,0))</f>
        <v>24.153835310192328</v>
      </c>
      <c r="E87" s="51">
        <f t="shared" ref="E87:F87" si="2">E69+E75+E81</f>
        <v>16679899937.413998</v>
      </c>
      <c r="F87" s="51">
        <f t="shared" si="2"/>
        <v>15630701109.904999</v>
      </c>
      <c r="G87" s="73">
        <f>IFERROR(((E87/F87)-1)*100,IF(E87+F87&lt;&gt;0,100,0))</f>
        <v>6.7124233272180867</v>
      </c>
    </row>
    <row r="88" spans="1:7" s="15" customFormat="1" ht="12" x14ac:dyDescent="0.2">
      <c r="A88" s="66" t="s">
        <v>55</v>
      </c>
      <c r="B88" s="51">
        <f t="shared" ref="B88:C88" si="3">B70+B76+B82</f>
        <v>1115726550.0484002</v>
      </c>
      <c r="C88" s="51">
        <f t="shared" si="3"/>
        <v>770554953.69915009</v>
      </c>
      <c r="D88" s="73">
        <f>IFERROR(((B88/C88)-1)*100,IF(B88+C88&lt;&gt;0,100,0))</f>
        <v>44.795195292977951</v>
      </c>
      <c r="E88" s="51">
        <f t="shared" ref="E88:F88" si="4">E70+E76+E82</f>
        <v>17184035577.045719</v>
      </c>
      <c r="F88" s="51">
        <f t="shared" si="4"/>
        <v>14263263594.832159</v>
      </c>
      <c r="G88" s="73">
        <f>IFERROR(((E88/F88)-1)*100,IF(E88+F88&lt;&gt;0,100,0))</f>
        <v>20.477585391269137</v>
      </c>
    </row>
    <row r="89" spans="1:7" x14ac:dyDescent="0.2">
      <c r="A89" s="66" t="s">
        <v>94</v>
      </c>
      <c r="B89" s="73">
        <f>IFERROR((B75/B87)*100,IF(B75+B87&lt;&gt;0,100,0))</f>
        <v>74.019556449223955</v>
      </c>
      <c r="C89" s="73">
        <f>IFERROR((C75/C87)*100,IF(C75+C87&lt;&gt;0,100,0))</f>
        <v>77.807600731138834</v>
      </c>
      <c r="D89" s="73">
        <f>IFERROR(((B89/C89)-1)*100,IF(B89+C89&lt;&gt;0,100,0))</f>
        <v>-4.8684758896554552</v>
      </c>
      <c r="E89" s="73">
        <f>IFERROR((E75/E87)*100,IF(E75+E87&lt;&gt;0,100,0))</f>
        <v>70.648105369425622</v>
      </c>
      <c r="F89" s="73">
        <f>IFERROR((F75/F87)*100,IF(F75+F87&lt;&gt;0,100,0))</f>
        <v>70.628887298287651</v>
      </c>
      <c r="G89" s="73">
        <f>IFERROR(((E89/F89)-1)*100,IF(E89+F89&lt;&gt;0,100,0))</f>
        <v>2.7209930487526179E-2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134877346.477</v>
      </c>
      <c r="C97" s="107">
        <v>81851650.187999994</v>
      </c>
      <c r="D97" s="52">
        <f>B97-C97</f>
        <v>53025696.289000005</v>
      </c>
      <c r="E97" s="107">
        <v>2011455547.7420001</v>
      </c>
      <c r="F97" s="107">
        <v>1625258308.5710001</v>
      </c>
      <c r="G97" s="68">
        <f>E97-F97</f>
        <v>386197239.171</v>
      </c>
    </row>
    <row r="98" spans="1:7" s="15" customFormat="1" ht="13.5" x14ac:dyDescent="0.2">
      <c r="A98" s="66" t="s">
        <v>88</v>
      </c>
      <c r="B98" s="53">
        <v>124957348.391</v>
      </c>
      <c r="C98" s="107">
        <v>109268675.95200001</v>
      </c>
      <c r="D98" s="52">
        <f>B98-C98</f>
        <v>15688672.438999996</v>
      </c>
      <c r="E98" s="107">
        <v>1999872240.5369999</v>
      </c>
      <c r="F98" s="107">
        <v>1590097545.1589999</v>
      </c>
      <c r="G98" s="68">
        <f>E98-F98</f>
        <v>409774695.37800002</v>
      </c>
    </row>
    <row r="99" spans="1:7" s="15" customFormat="1" ht="12" x14ac:dyDescent="0.2">
      <c r="A99" s="69" t="s">
        <v>16</v>
      </c>
      <c r="B99" s="52">
        <f>B97-B98</f>
        <v>9919998.0859999955</v>
      </c>
      <c r="C99" s="52">
        <f>C97-C98</f>
        <v>-27417025.764000013</v>
      </c>
      <c r="D99" s="70"/>
      <c r="E99" s="52">
        <f>E97-E98</f>
        <v>11583307.205000162</v>
      </c>
      <c r="F99" s="70">
        <f>F97-F98</f>
        <v>35160763.412000179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1409.10306850078</v>
      </c>
      <c r="C111" s="108">
        <v>1097.92606115835</v>
      </c>
      <c r="D111" s="73">
        <f>IFERROR(((B111/C111)-1)*100,IF(B111+C111&lt;&gt;0,100,0))</f>
        <v>28.342255307623134</v>
      </c>
      <c r="E111" s="72"/>
      <c r="F111" s="109">
        <v>1409.10306850078</v>
      </c>
      <c r="G111" s="109">
        <v>1377.92844418902</v>
      </c>
    </row>
    <row r="112" spans="1:7" s="15" customFormat="1" ht="12" x14ac:dyDescent="0.2">
      <c r="A112" s="66" t="s">
        <v>50</v>
      </c>
      <c r="B112" s="109">
        <v>1383.1036317304299</v>
      </c>
      <c r="C112" s="108">
        <v>1082.03940694677</v>
      </c>
      <c r="D112" s="73">
        <f>IFERROR(((B112/C112)-1)*100,IF(B112+C112&lt;&gt;0,100,0))</f>
        <v>27.823776366258592</v>
      </c>
      <c r="E112" s="72"/>
      <c r="F112" s="109">
        <v>1383.1036317304299</v>
      </c>
      <c r="G112" s="109">
        <v>1351.61524091469</v>
      </c>
    </row>
    <row r="113" spans="1:7" s="15" customFormat="1" ht="12" x14ac:dyDescent="0.2">
      <c r="A113" s="66" t="s">
        <v>51</v>
      </c>
      <c r="B113" s="109">
        <v>1572.57378970997</v>
      </c>
      <c r="C113" s="108">
        <v>1180.0138811003901</v>
      </c>
      <c r="D113" s="73">
        <f>IFERROR(((B113/C113)-1)*100,IF(B113+C113&lt;&gt;0,100,0))</f>
        <v>33.267397519384168</v>
      </c>
      <c r="E113" s="72"/>
      <c r="F113" s="109">
        <v>1572.57378970997</v>
      </c>
      <c r="G113" s="109">
        <v>1544.91273826527</v>
      </c>
    </row>
    <row r="114" spans="1:7" s="25" customFormat="1" ht="12" x14ac:dyDescent="0.2">
      <c r="A114" s="69" t="s">
        <v>52</v>
      </c>
      <c r="B114" s="73"/>
      <c r="C114" s="72"/>
      <c r="D114" s="74"/>
      <c r="E114" s="72"/>
      <c r="F114" s="58"/>
      <c r="G114" s="58"/>
    </row>
    <row r="115" spans="1:7" s="15" customFormat="1" ht="12" x14ac:dyDescent="0.2">
      <c r="A115" s="66" t="s">
        <v>56</v>
      </c>
      <c r="B115" s="109">
        <v>868.89752033637797</v>
      </c>
      <c r="C115" s="108">
        <v>798.22399323691502</v>
      </c>
      <c r="D115" s="73">
        <f>IFERROR(((B115/C115)-1)*100,IF(B115+C115&lt;&gt;0,100,0))</f>
        <v>8.8538465015153722</v>
      </c>
      <c r="E115" s="72"/>
      <c r="F115" s="109">
        <v>868.89752033637797</v>
      </c>
      <c r="G115" s="109">
        <v>866.61332356524804</v>
      </c>
    </row>
    <row r="116" spans="1:7" s="15" customFormat="1" ht="12" x14ac:dyDescent="0.2">
      <c r="A116" s="66" t="s">
        <v>57</v>
      </c>
      <c r="B116" s="109">
        <v>1276.0620001858099</v>
      </c>
      <c r="C116" s="108">
        <v>1085.4884397062101</v>
      </c>
      <c r="D116" s="73">
        <f>IFERROR(((B116/C116)-1)*100,IF(B116+C116&lt;&gt;0,100,0))</f>
        <v>17.556479968702288</v>
      </c>
      <c r="E116" s="72"/>
      <c r="F116" s="109">
        <v>1276.0620001858099</v>
      </c>
      <c r="G116" s="109">
        <v>1261.81708102427</v>
      </c>
    </row>
    <row r="117" spans="1:7" s="15" customFormat="1" ht="12" x14ac:dyDescent="0.2">
      <c r="A117" s="66" t="s">
        <v>59</v>
      </c>
      <c r="B117" s="109">
        <v>1666.40535024012</v>
      </c>
      <c r="C117" s="108">
        <v>1272.40500833753</v>
      </c>
      <c r="D117" s="73">
        <f>IFERROR(((B117/C117)-1)*100,IF(B117+C117&lt;&gt;0,100,0))</f>
        <v>30.965010301034091</v>
      </c>
      <c r="E117" s="72"/>
      <c r="F117" s="109">
        <v>1666.40535024012</v>
      </c>
      <c r="G117" s="109">
        <v>1631.49058597198</v>
      </c>
    </row>
    <row r="118" spans="1:7" s="15" customFormat="1" ht="12" x14ac:dyDescent="0.2">
      <c r="A118" s="66" t="s">
        <v>58</v>
      </c>
      <c r="B118" s="109">
        <v>1643.0440468234201</v>
      </c>
      <c r="C118" s="108">
        <v>1163.41915748152</v>
      </c>
      <c r="D118" s="73">
        <f>IFERROR(((B118/C118)-1)*100,IF(B118+C118&lt;&gt;0,100,0))</f>
        <v>41.225459135480904</v>
      </c>
      <c r="E118" s="72"/>
      <c r="F118" s="109">
        <v>1643.0440468234201</v>
      </c>
      <c r="G118" s="109">
        <v>1590.20809640518</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484</v>
      </c>
      <c r="C127" s="53">
        <v>269</v>
      </c>
      <c r="D127" s="73">
        <f>IFERROR(((B127/C127)-1)*100,IF(B127+C127&lt;&gt;0,100,0))</f>
        <v>79.925650557620827</v>
      </c>
      <c r="E127" s="53">
        <v>4030</v>
      </c>
      <c r="F127" s="53">
        <v>3775</v>
      </c>
      <c r="G127" s="73">
        <f>IFERROR(((E127/F127)-1)*100,IF(E127+F127&lt;&gt;0,100,0))</f>
        <v>6.7549668874172131</v>
      </c>
    </row>
    <row r="128" spans="1:7" s="15" customFormat="1" ht="12" x14ac:dyDescent="0.2">
      <c r="A128" s="66" t="s">
        <v>74</v>
      </c>
      <c r="B128" s="54">
        <v>1</v>
      </c>
      <c r="C128" s="53">
        <v>3</v>
      </c>
      <c r="D128" s="73">
        <f>IFERROR(((B128/C128)-1)*100,IF(B128+C128&lt;&gt;0,100,0))</f>
        <v>-66.666666666666671</v>
      </c>
      <c r="E128" s="53">
        <v>88</v>
      </c>
      <c r="F128" s="53">
        <v>114</v>
      </c>
      <c r="G128" s="73">
        <f>IFERROR(((E128/F128)-1)*100,IF(E128+F128&lt;&gt;0,100,0))</f>
        <v>-22.807017543859654</v>
      </c>
    </row>
    <row r="129" spans="1:7" s="25" customFormat="1" ht="12" x14ac:dyDescent="0.2">
      <c r="A129" s="69" t="s">
        <v>34</v>
      </c>
      <c r="B129" s="70">
        <f>SUM(B126:B128)</f>
        <v>485</v>
      </c>
      <c r="C129" s="70">
        <f>SUM(C126:C128)</f>
        <v>272</v>
      </c>
      <c r="D129" s="73">
        <f>IFERROR(((B129/C129)-1)*100,IF(B129+C129&lt;&gt;0,100,0))</f>
        <v>78.308823529411768</v>
      </c>
      <c r="E129" s="70">
        <f>SUM(E126:E128)</f>
        <v>4118</v>
      </c>
      <c r="F129" s="70">
        <f>SUM(F126:F128)</f>
        <v>3889</v>
      </c>
      <c r="G129" s="73">
        <f>IFERROR(((E129/F129)-1)*100,IF(E129+F129&lt;&gt;0,100,0))</f>
        <v>5.8884031884803401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281</v>
      </c>
      <c r="F132" s="53">
        <v>489</v>
      </c>
      <c r="G132" s="73">
        <f>IFERROR(((E132/F132)-1)*100,IF(E132+F132&lt;&gt;0,100,0))</f>
        <v>-42.535787321063388</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281</v>
      </c>
      <c r="F134" s="70">
        <f>SUM(F132:F133)</f>
        <v>489</v>
      </c>
      <c r="G134" s="73">
        <f>IFERROR(((E134/F134)-1)*100,IF(E134+F134&lt;&gt;0,100,0))</f>
        <v>-42.535787321063388</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520981</v>
      </c>
      <c r="C138" s="53">
        <v>499965</v>
      </c>
      <c r="D138" s="73">
        <f>IFERROR(((B138/C138)-1)*100,IF(B138+C138&lt;&gt;0,100,0))</f>
        <v>4.2034942445971168</v>
      </c>
      <c r="E138" s="53">
        <v>5404554</v>
      </c>
      <c r="F138" s="53">
        <v>5289299</v>
      </c>
      <c r="G138" s="73">
        <f>IFERROR(((E138/F138)-1)*100,IF(E138+F138&lt;&gt;0,100,0))</f>
        <v>2.1790222106937041</v>
      </c>
    </row>
    <row r="139" spans="1:7" s="15" customFormat="1" ht="12" x14ac:dyDescent="0.2">
      <c r="A139" s="66" t="s">
        <v>74</v>
      </c>
      <c r="B139" s="54">
        <v>6</v>
      </c>
      <c r="C139" s="53">
        <v>375</v>
      </c>
      <c r="D139" s="73">
        <f>IFERROR(((B139/C139)-1)*100,IF(B139+C139&lt;&gt;0,100,0))</f>
        <v>-98.4</v>
      </c>
      <c r="E139" s="53">
        <v>2303</v>
      </c>
      <c r="F139" s="53">
        <v>4287</v>
      </c>
      <c r="G139" s="73">
        <f>IFERROR(((E139/F139)-1)*100,IF(E139+F139&lt;&gt;0,100,0))</f>
        <v>-46.279449498483793</v>
      </c>
    </row>
    <row r="140" spans="1:7" s="15" customFormat="1" ht="12" x14ac:dyDescent="0.2">
      <c r="A140" s="69" t="s">
        <v>34</v>
      </c>
      <c r="B140" s="70">
        <f>SUM(B137:B139)</f>
        <v>520987</v>
      </c>
      <c r="C140" s="70">
        <f>SUM(C137:C139)</f>
        <v>500340</v>
      </c>
      <c r="D140" s="73">
        <f>IFERROR(((B140/C140)-1)*100,IF(B140+C140&lt;&gt;0,100,0))</f>
        <v>4.1265939161370335</v>
      </c>
      <c r="E140" s="70">
        <f>SUM(E137:E139)</f>
        <v>5406857</v>
      </c>
      <c r="F140" s="70">
        <f>SUM(F137:F139)</f>
        <v>5293586</v>
      </c>
      <c r="G140" s="73">
        <f>IFERROR(((E140/F140)-1)*100,IF(E140+F140&lt;&gt;0,100,0))</f>
        <v>2.1397782146167055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337599</v>
      </c>
      <c r="F143" s="53">
        <v>173013</v>
      </c>
      <c r="G143" s="73">
        <f>IFERROR(((E143/F143)-1)*100,)</f>
        <v>95.12926774288637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337599</v>
      </c>
      <c r="F145" s="70">
        <f>SUM(F143:F144)</f>
        <v>173013</v>
      </c>
      <c r="G145" s="73">
        <f>IFERROR(((E145/F145)-1)*100,)</f>
        <v>95.12926774288637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55023871.027539998</v>
      </c>
      <c r="C149" s="53">
        <v>45003426.845550001</v>
      </c>
      <c r="D149" s="73">
        <f>IFERROR(((B149/C149)-1)*100,IF(B149+C149&lt;&gt;0,100,0))</f>
        <v>22.265958137765306</v>
      </c>
      <c r="E149" s="53">
        <v>553851879.10462999</v>
      </c>
      <c r="F149" s="53">
        <v>479788896.03157002</v>
      </c>
      <c r="G149" s="73">
        <f>IFERROR(((E149/F149)-1)*100,IF(E149+F149&lt;&gt;0,100,0))</f>
        <v>15.436577145834285</v>
      </c>
    </row>
    <row r="150" spans="1:7" x14ac:dyDescent="0.2">
      <c r="A150" s="66" t="s">
        <v>74</v>
      </c>
      <c r="B150" s="54">
        <v>81838.2</v>
      </c>
      <c r="C150" s="53">
        <v>1434408.22</v>
      </c>
      <c r="D150" s="73">
        <f>IFERROR(((B150/C150)-1)*100,IF(B150+C150&lt;&gt;0,100,0))</f>
        <v>-94.294636710879971</v>
      </c>
      <c r="E150" s="53">
        <v>26654831.449999999</v>
      </c>
      <c r="F150" s="53">
        <v>30845120.149999999</v>
      </c>
      <c r="G150" s="73">
        <f>IFERROR(((E150/F150)-1)*100,IF(E150+F150&lt;&gt;0,100,0))</f>
        <v>-13.584932331670618</v>
      </c>
    </row>
    <row r="151" spans="1:7" s="15" customFormat="1" ht="12" x14ac:dyDescent="0.2">
      <c r="A151" s="69" t="s">
        <v>34</v>
      </c>
      <c r="B151" s="70">
        <f>SUM(B148:B150)</f>
        <v>55105709.227540001</v>
      </c>
      <c r="C151" s="70">
        <f>SUM(C148:C150)</f>
        <v>46437835.065549999</v>
      </c>
      <c r="D151" s="73">
        <f>IFERROR(((B151/C151)-1)*100,IF(B151+C151&lt;&gt;0,100,0))</f>
        <v>18.665543192861467</v>
      </c>
      <c r="E151" s="70">
        <f>SUM(E148:E150)</f>
        <v>580506710.55463004</v>
      </c>
      <c r="F151" s="70">
        <f>SUM(F148:F150)</f>
        <v>510634016.18156999</v>
      </c>
      <c r="G151" s="73">
        <f>IFERROR(((E151/F151)-1)*100,IF(E151+F151&lt;&gt;0,100,0))</f>
        <v>13.683517384046517</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532133.53616000002</v>
      </c>
      <c r="F154" s="53">
        <v>223559.56221999999</v>
      </c>
      <c r="G154" s="73">
        <f>IFERROR(((E154/F154)-1)*100,IF(E154+F154&lt;&gt;0,100,0))</f>
        <v>138.02763383314343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532133.53616000002</v>
      </c>
      <c r="F156" s="70">
        <f>SUM(F154:F155)</f>
        <v>223559.56221999999</v>
      </c>
      <c r="G156" s="73">
        <f>IFERROR(((E156/F156)-1)*100,IF(E156+F156&lt;&gt;0,100,0))</f>
        <v>138.02763383314343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1782849</v>
      </c>
      <c r="C160" s="53">
        <v>1634046</v>
      </c>
      <c r="D160" s="73">
        <f>IFERROR(((B160/C160)-1)*100,IF(B160+C160&lt;&gt;0,100,0))</f>
        <v>9.1064143849071577</v>
      </c>
      <c r="E160" s="65"/>
      <c r="F160" s="65"/>
      <c r="G160" s="52"/>
    </row>
    <row r="161" spans="1:7" s="15" customFormat="1" ht="12" x14ac:dyDescent="0.2">
      <c r="A161" s="66" t="s">
        <v>74</v>
      </c>
      <c r="B161" s="54">
        <v>951</v>
      </c>
      <c r="C161" s="53">
        <v>1618</v>
      </c>
      <c r="D161" s="73">
        <f>IFERROR(((B161/C161)-1)*100,IF(B161+C161&lt;&gt;0,100,0))</f>
        <v>-41.223733003708283</v>
      </c>
      <c r="E161" s="65"/>
      <c r="F161" s="65"/>
      <c r="G161" s="52"/>
    </row>
    <row r="162" spans="1:7" s="25" customFormat="1" ht="12" x14ac:dyDescent="0.2">
      <c r="A162" s="69" t="s">
        <v>34</v>
      </c>
      <c r="B162" s="70">
        <f>SUM(B159:B161)</f>
        <v>1783800</v>
      </c>
      <c r="C162" s="70">
        <f>SUM(C159:C161)</f>
        <v>1635664</v>
      </c>
      <c r="D162" s="73">
        <f>IFERROR(((B162/C162)-1)*100,IF(B162+C162&lt;&gt;0,100,0))</f>
        <v>9.0566277670719675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230580</v>
      </c>
      <c r="D165" s="73">
        <f>IFERROR(((B165/C165)-1)*100,IF(B165+C165&lt;&gt;0,100,0))</f>
        <v>1.4767109029404146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230580</v>
      </c>
      <c r="D167" s="73">
        <f>IFERROR(((B167/C167)-1)*100,IF(B167+C167&lt;&gt;0,100,0))</f>
        <v>1.4767109029404146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19952</v>
      </c>
      <c r="C175" s="88">
        <v>20910</v>
      </c>
      <c r="D175" s="73">
        <f>IFERROR(((B175/C175)-1)*100,IF(B175+C175&lt;&gt;0,100,0))</f>
        <v>-4.5815399330463862</v>
      </c>
      <c r="E175" s="88">
        <v>448882</v>
      </c>
      <c r="F175" s="88">
        <v>427528</v>
      </c>
      <c r="G175" s="73">
        <f>IFERROR(((E175/F175)-1)*100,IF(E175+F175&lt;&gt;0,100,0))</f>
        <v>4.9947605770850112</v>
      </c>
    </row>
    <row r="176" spans="1:7" x14ac:dyDescent="0.2">
      <c r="A176" s="66" t="s">
        <v>32</v>
      </c>
      <c r="B176" s="87">
        <v>91806</v>
      </c>
      <c r="C176" s="88">
        <v>88050</v>
      </c>
      <c r="D176" s="73">
        <f t="shared" ref="D176:D178" si="5">IFERROR(((B176/C176)-1)*100,IF(B176+C176&lt;&gt;0,100,0))</f>
        <v>4.2657580919931881</v>
      </c>
      <c r="E176" s="88">
        <v>1911150</v>
      </c>
      <c r="F176" s="88">
        <v>1763520</v>
      </c>
      <c r="G176" s="73">
        <f>IFERROR(((E176/F176)-1)*100,IF(E176+F176&lt;&gt;0,100,0))</f>
        <v>8.3713255307566783</v>
      </c>
    </row>
    <row r="177" spans="1:7" x14ac:dyDescent="0.2">
      <c r="A177" s="66" t="s">
        <v>91</v>
      </c>
      <c r="B177" s="87">
        <v>34799953.687279999</v>
      </c>
      <c r="C177" s="88">
        <v>39667965.702600002</v>
      </c>
      <c r="D177" s="73">
        <f t="shared" si="5"/>
        <v>-12.271897308313273</v>
      </c>
      <c r="E177" s="88">
        <v>683644248.050547</v>
      </c>
      <c r="F177" s="88">
        <v>785263394.49083602</v>
      </c>
      <c r="G177" s="73">
        <f>IFERROR(((E177/F177)-1)*100,IF(E177+F177&lt;&gt;0,100,0))</f>
        <v>-12.940772122222599</v>
      </c>
    </row>
    <row r="178" spans="1:7" x14ac:dyDescent="0.2">
      <c r="A178" s="66" t="s">
        <v>92</v>
      </c>
      <c r="B178" s="87">
        <v>223972</v>
      </c>
      <c r="C178" s="88">
        <v>167064</v>
      </c>
      <c r="D178" s="73">
        <f t="shared" si="5"/>
        <v>34.063592395728584</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310</v>
      </c>
      <c r="C181" s="88">
        <v>312</v>
      </c>
      <c r="D181" s="73">
        <f t="shared" ref="D181:D184" si="6">IFERROR(((B181/C181)-1)*100,IF(B181+C181&lt;&gt;0,100,0))</f>
        <v>-0.64102564102563875</v>
      </c>
      <c r="E181" s="88">
        <v>10100</v>
      </c>
      <c r="F181" s="88">
        <v>16926</v>
      </c>
      <c r="G181" s="73">
        <f t="shared" ref="G181" si="7">IFERROR(((E181/F181)-1)*100,IF(E181+F181&lt;&gt;0,100,0))</f>
        <v>-40.328488715585486</v>
      </c>
    </row>
    <row r="182" spans="1:7" x14ac:dyDescent="0.2">
      <c r="A182" s="66" t="s">
        <v>32</v>
      </c>
      <c r="B182" s="87">
        <v>4184</v>
      </c>
      <c r="C182" s="88">
        <v>3648</v>
      </c>
      <c r="D182" s="73">
        <f t="shared" si="6"/>
        <v>14.692982456140346</v>
      </c>
      <c r="E182" s="88">
        <v>118514</v>
      </c>
      <c r="F182" s="88">
        <v>180704</v>
      </c>
      <c r="G182" s="73">
        <f t="shared" ref="G182" si="8">IFERROR(((E182/F182)-1)*100,IF(E182+F182&lt;&gt;0,100,0))</f>
        <v>-34.415397556224548</v>
      </c>
    </row>
    <row r="183" spans="1:7" x14ac:dyDescent="0.2">
      <c r="A183" s="66" t="s">
        <v>91</v>
      </c>
      <c r="B183" s="87">
        <v>52892.30156</v>
      </c>
      <c r="C183" s="88">
        <v>66609.223939999996</v>
      </c>
      <c r="D183" s="73">
        <f t="shared" si="6"/>
        <v>-20.593127450870576</v>
      </c>
      <c r="E183" s="88">
        <v>1570818.7820600001</v>
      </c>
      <c r="F183" s="88">
        <v>4394691.6850199997</v>
      </c>
      <c r="G183" s="73">
        <f t="shared" ref="G183" si="9">IFERROR(((E183/F183)-1)*100,IF(E183+F183&lt;&gt;0,100,0))</f>
        <v>-64.256450858330211</v>
      </c>
    </row>
    <row r="184" spans="1:7" x14ac:dyDescent="0.2">
      <c r="A184" s="66" t="s">
        <v>92</v>
      </c>
      <c r="B184" s="87">
        <v>72396</v>
      </c>
      <c r="C184" s="88">
        <v>82186</v>
      </c>
      <c r="D184" s="73">
        <f t="shared" si="6"/>
        <v>-11.912004477648264</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2026-04-20T10:37:43Z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