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535A7981-9FC8-473F-B68A-A8200F46CD48}"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<sst xmlns="http://schemas.openxmlformats.org/spreadsheetml/2006/main" count="265" uniqueCount="100">
  <si>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</si>
  <si>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</si>
  <si>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</si>
  <si>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</si>
  <si>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</si>
  <si>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</si>
  <si>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</si>
  <si>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</si>
  <si>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</si>
  <si>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</si>
  <si>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</si>
  <si>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</si>
  <si>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</si>
  <si>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</si>
  <si>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</si>
  <si>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</si>
  <si>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</si>
  <si>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</si>
  <si>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</si>
  <si>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</si>
  <si>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</si>
  <si>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</si>
  <si>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</si>
  <si>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</si>
  <si>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</si>
  <si>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</si>
  <si>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</si>
  <si>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</si>
  <si>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</si>
  <si>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</si>
  <si>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</si>
  <si>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</si>
  <si>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</si>
  <si>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</si>
  <si>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</si>
  <si>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</si>
  <si>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</si>
  <si>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</si>
  <si>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</si>
  <si>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</si>
  <si>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</si>
  <si>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</si>
  <si>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</si>
  <si>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</si>
  <si>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</si>
  <si>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</si>
  <si>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</si>
  <si>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</si>
  <si>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</si>
  <si>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</si>
  <si>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</si>
  <si>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</si>
  <si>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</si>
  <si>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</si>
  <si>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</si>
  <si>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</si>
  <si>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</si>
  <si>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</si>
  <si>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</si>
  <si>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</si>
  <si>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</si>
  <si>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</si>
  <si>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</si>
  <si>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</si>
  <si>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</si>
  <si>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</si>
  <si>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</si>
  <si>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</si>
  <si>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</si>
  <si>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</si>
  <si>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</si>
  <si>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</si>
  <si>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</si>
  <si>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</si>
  <si>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</si>
  <si>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</si>
  <si>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</si>
  <si>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</si>
  <si>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</si>
  <si>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</si>
  <si>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</si>
  <si>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</si>
  <si>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</si>
  <si>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</si>
  <si>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</si>
  <si>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</si>
  <si>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</si>
  <si>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</si>
  <si>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</si>
  <si>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</si>
  <si>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</si>
  <si>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</si>
  <si>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</si>
  <si>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</si>
  <si>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</si>
  <si>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</si>
  <si>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</si>
  <si>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22 May 2026</t>
  </si>
  <si>
    <t>22.05.2026</t>
  </si>
  <si>
    <t>23.05.2025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</si>
</sst>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2026642</v>
      </c>
      <c r="C11" s="54">
        <v>1946444</v>
      </c>
      <c r="D11" s="73">
        <f>IFERROR(((B11/C11)-1)*100,IF(B11+C11&lt;&gt;0,100,0))</f>
        <v>4.1202315607333118</v>
      </c>
      <c r="E11" s="54">
        <v>41217723</v>
      </c>
      <c r="F11" s="54">
        <v>37207179</v>
      </c>
      <c r="G11" s="73">
        <f>IFERROR(((E11/F11)-1)*100,IF(E11+F11&lt;&gt;0,100,0))</f>
        <v>10.778952094164417</v>
      </c>
    </row>
    <row r="12" spans="1:7" s="15" customFormat="1" ht="12" x14ac:dyDescent="0.2">
      <c r="A12" s="51" t="s">
        <v>9</v>
      </c>
      <c r="B12" s="54">
        <v>1652916.2490000001</v>
      </c>
      <c r="C12" s="54">
        <v>1330721.1229999999</v>
      </c>
      <c r="D12" s="73">
        <f>IFERROR(((B12/C12)-1)*100,IF(B12+C12&lt;&gt;0,100,0))</f>
        <v>24.212069714023787</v>
      </c>
      <c r="E12" s="54">
        <v>34553123.145000003</v>
      </c>
      <c r="F12" s="54">
        <v>31952341.528999999</v>
      </c>
      <c r="G12" s="73">
        <f>IFERROR(((E12/F12)-1)*100,IF(E12+F12&lt;&gt;0,100,0))</f>
        <v>8.1395650257416463</v>
      </c>
    </row>
    <row r="13" spans="1:7" s="15" customFormat="1" ht="12" x14ac:dyDescent="0.2">
      <c r="A13" s="51" t="s">
        <v>10</v>
      </c>
      <c r="B13" s="54">
        <v>141156246.478957</v>
      </c>
      <c r="C13" s="54">
        <v>112842698.043064</v>
      </c>
      <c r="D13" s="73">
        <f>IFERROR(((B13/C13)-1)*100,IF(B13+C13&lt;&gt;0,100,0))</f>
        <v>25.091165779364587</v>
      </c>
      <c r="E13" s="54">
        <v>3208528693.28509</v>
      </c>
      <c r="F13" s="54">
        <v>2526629872.5907001</v>
      </c>
      <c r="G13" s="73">
        <f>IFERROR(((E13/F13)-1)*100,IF(E13+F13&lt;&gt;0,100,0))</f>
        <v>26.988472988930479</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582</v>
      </c>
      <c r="C16" s="54">
        <v>462</v>
      </c>
      <c r="D16" s="73">
        <f>IFERROR(((B16/C16)-1)*100,IF(B16+C16&lt;&gt;0,100,0))</f>
        <v>25.974025974025984</v>
      </c>
      <c r="E16" s="54">
        <v>10773</v>
      </c>
      <c r="F16" s="54">
        <v>8902</v>
      </c>
      <c r="G16" s="73">
        <f>IFERROR(((E16/F16)-1)*100,IF(E16+F16&lt;&gt;0,100,0))</f>
        <v>21.017748820489768</v>
      </c>
    </row>
    <row r="17" spans="1:7" s="15" customFormat="1" ht="12" x14ac:dyDescent="0.2">
      <c r="A17" s="51" t="s">
        <v>9</v>
      </c>
      <c r="B17" s="54">
        <v>315825.56699999998</v>
      </c>
      <c r="C17" s="54">
        <v>147688.67600000001</v>
      </c>
      <c r="D17" s="73">
        <f>IFERROR(((B17/C17)-1)*100,IF(B17+C17&lt;&gt;0,100,0))</f>
        <v>113.84548602764912</v>
      </c>
      <c r="E17" s="54">
        <v>4654574.9409999996</v>
      </c>
      <c r="F17" s="54">
        <v>3777738.05</v>
      </c>
      <c r="G17" s="73">
        <f>IFERROR(((E17/F17)-1)*100,IF(E17+F17&lt;&gt;0,100,0))</f>
        <v>23.210632378282558</v>
      </c>
    </row>
    <row r="18" spans="1:7" s="15" customFormat="1" ht="12" x14ac:dyDescent="0.2">
      <c r="A18" s="51" t="s">
        <v>10</v>
      </c>
      <c r="B18" s="54">
        <v>25663588.046342202</v>
      </c>
      <c r="C18" s="54">
        <v>15244163.678454001</v>
      </c>
      <c r="D18" s="73">
        <f>IFERROR(((B18/C18)-1)*100,IF(B18+C18&lt;&gt;0,100,0))</f>
        <v>68.350252514114288</v>
      </c>
      <c r="E18" s="54">
        <v>386537285.645239</v>
      </c>
      <c r="F18" s="54">
        <v>279897218.48967201</v>
      </c>
      <c r="G18" s="73">
        <f>IFERROR(((E18/F18)-1)*100,IF(E18+F18&lt;&gt;0,100,0))</f>
        <v>38.099723795398099</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19308294.653080001</v>
      </c>
      <c r="C24" s="53">
        <v>17071330.187059999</v>
      </c>
      <c r="D24" s="52">
        <f>B24-C24</f>
        <v>2236964.466020003</v>
      </c>
      <c r="E24" s="54">
        <v>550586743.30664003</v>
      </c>
      <c r="F24" s="54">
        <v>323405811.20209002</v>
      </c>
      <c r="G24" s="52">
        <f>E24-F24</f>
        <v>227180932.10455</v>
      </c>
    </row>
    <row r="25" spans="1:7" s="15" customFormat="1" ht="12" x14ac:dyDescent="0.2">
      <c r="A25" s="55" t="s">
        <v>15</v>
      </c>
      <c r="B25" s="53">
        <v>27233374.135340001</v>
      </c>
      <c r="C25" s="53">
        <v>21558428.112489998</v>
      </c>
      <c r="D25" s="52">
        <f>B25-C25</f>
        <v>5674946.0228500031</v>
      </c>
      <c r="E25" s="54">
        <v>581417072.55179</v>
      </c>
      <c r="F25" s="54">
        <v>425797787.34593999</v>
      </c>
      <c r="G25" s="52">
        <f>E25-F25</f>
        <v>155619285.20585001</v>
      </c>
    </row>
    <row r="26" spans="1:7" s="25" customFormat="1" ht="12" x14ac:dyDescent="0.2">
      <c r="A26" s="56" t="s">
        <v>16</v>
      </c>
      <c r="B26" s="57">
        <f>B24-B25</f>
        <v>-7925079.48226</v>
      </c>
      <c r="C26" s="57">
        <f>C24-C25</f>
        <v>-4487097.9254299998</v>
      </c>
      <c r="D26" s="57"/>
      <c r="E26" s="57">
        <f>E24-E25</f>
        <v>-30830329.24514997</v>
      </c>
      <c r="F26" s="57">
        <f>F24-F25</f>
        <v>-102391976.14384997</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113215.95944411001</v>
      </c>
      <c r="C33" s="104">
        <v>93528.739424650004</v>
      </c>
      <c r="D33" s="73">
        <f t="shared" ref="D33:D42" si="0">IFERROR(((B33/C33)-1)*100,IF(B33+C33&lt;&gt;0,100,0))</f>
        <v>21.049380265967031</v>
      </c>
      <c r="E33" s="51"/>
      <c r="F33" s="104">
        <v>115576.42</v>
      </c>
      <c r="G33" s="104">
        <v>112781.54</v>
      </c>
    </row>
    <row r="34" spans="1:7" s="15" customFormat="1" ht="12" x14ac:dyDescent="0.2">
      <c r="A34" s="51" t="s">
        <v>23</v>
      </c>
      <c r="B34" s="104">
        <v>108501.21157471</v>
      </c>
      <c r="C34" s="104">
        <v>94287.499242530001</v>
      </c>
      <c r="D34" s="73">
        <f t="shared" si="0"/>
        <v>15.074864055540328</v>
      </c>
      <c r="E34" s="51"/>
      <c r="F34" s="104">
        <v>110307</v>
      </c>
      <c r="G34" s="104">
        <v>108199.23</v>
      </c>
    </row>
    <row r="35" spans="1:7" s="15" customFormat="1" ht="12" x14ac:dyDescent="0.2">
      <c r="A35" s="51" t="s">
        <v>24</v>
      </c>
      <c r="B35" s="104">
        <v>108059.29104492</v>
      </c>
      <c r="C35" s="104">
        <v>89838.875082019993</v>
      </c>
      <c r="D35" s="73">
        <f t="shared" si="0"/>
        <v>20.281215616586202</v>
      </c>
      <c r="E35" s="51"/>
      <c r="F35" s="104">
        <v>108508.73</v>
      </c>
      <c r="G35" s="104">
        <v>106264.46</v>
      </c>
    </row>
    <row r="36" spans="1:7" s="15" customFormat="1" ht="12" x14ac:dyDescent="0.2">
      <c r="A36" s="51" t="s">
        <v>25</v>
      </c>
      <c r="B36" s="104">
        <v>105378.3711662</v>
      </c>
      <c r="C36" s="104">
        <v>85934.523235240005</v>
      </c>
      <c r="D36" s="73">
        <f t="shared" si="0"/>
        <v>22.626352249297721</v>
      </c>
      <c r="E36" s="51"/>
      <c r="F36" s="104">
        <v>107940.36</v>
      </c>
      <c r="G36" s="104">
        <v>104944.27</v>
      </c>
    </row>
    <row r="37" spans="1:7" s="15" customFormat="1" ht="12" x14ac:dyDescent="0.2">
      <c r="A37" s="51" t="s">
        <v>79</v>
      </c>
      <c r="B37" s="104">
        <v>121209.54465225</v>
      </c>
      <c r="C37" s="104">
        <v>73781.346743860006</v>
      </c>
      <c r="D37" s="73">
        <f t="shared" si="0"/>
        <v>64.28209839140257</v>
      </c>
      <c r="E37" s="51"/>
      <c r="F37" s="104">
        <v>128737.45</v>
      </c>
      <c r="G37" s="104">
        <v>120311.29</v>
      </c>
    </row>
    <row r="38" spans="1:7" s="15" customFormat="1" ht="12" x14ac:dyDescent="0.2">
      <c r="A38" s="51" t="s">
        <v>26</v>
      </c>
      <c r="B38" s="104">
        <v>127663.34350403</v>
      </c>
      <c r="C38" s="104">
        <v>132226.58764523</v>
      </c>
      <c r="D38" s="73">
        <f t="shared" si="0"/>
        <v>-3.4510791078140812</v>
      </c>
      <c r="E38" s="51"/>
      <c r="F38" s="104">
        <v>130585.26</v>
      </c>
      <c r="G38" s="104">
        <v>126888.82</v>
      </c>
    </row>
    <row r="39" spans="1:7" s="15" customFormat="1" ht="12" x14ac:dyDescent="0.2">
      <c r="A39" s="51" t="s">
        <v>27</v>
      </c>
      <c r="B39" s="104">
        <v>25303.536737279999</v>
      </c>
      <c r="C39" s="104">
        <v>20590.267682109999</v>
      </c>
      <c r="D39" s="73">
        <f t="shared" si="0"/>
        <v>22.890761440975126</v>
      </c>
      <c r="E39" s="51"/>
      <c r="F39" s="104">
        <v>25627.67</v>
      </c>
      <c r="G39" s="104">
        <v>24683.26</v>
      </c>
    </row>
    <row r="40" spans="1:7" s="15" customFormat="1" ht="12" x14ac:dyDescent="0.2">
      <c r="A40" s="51" t="s">
        <v>28</v>
      </c>
      <c r="B40" s="104">
        <v>139906.80407017001</v>
      </c>
      <c r="C40" s="104">
        <v>128882.64098065</v>
      </c>
      <c r="D40" s="73">
        <f t="shared" si="0"/>
        <v>8.5536446224555149</v>
      </c>
      <c r="E40" s="51"/>
      <c r="F40" s="104">
        <v>141788.95000000001</v>
      </c>
      <c r="G40" s="104">
        <v>138307.42000000001</v>
      </c>
    </row>
    <row r="41" spans="1:7" s="15" customFormat="1" ht="12" x14ac:dyDescent="0.2">
      <c r="A41" s="51" t="s">
        <v>29</v>
      </c>
      <c r="B41" s="59"/>
      <c r="C41" s="59"/>
      <c r="D41" s="73">
        <f t="shared" si="0"/>
        <v>0</v>
      </c>
      <c r="E41" s="51"/>
      <c r="F41" s="59"/>
      <c r="G41" s="59"/>
    </row>
    <row r="42" spans="1:7" s="15" customFormat="1" ht="12" x14ac:dyDescent="0.2">
      <c r="A42" s="51" t="s">
        <v>78</v>
      </c>
      <c r="B42" s="104">
        <v>631.52307257999996</v>
      </c>
      <c r="C42" s="104">
        <v>606.22238834999996</v>
      </c>
      <c r="D42" s="73">
        <f t="shared" si="0"/>
        <v>4.1734988209298551</v>
      </c>
      <c r="E42" s="51"/>
      <c r="F42" s="104">
        <v>641.41999999999996</v>
      </c>
      <c r="G42" s="104">
        <v>627.72</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24782.969891282599</v>
      </c>
      <c r="D48" s="59"/>
      <c r="E48" s="105">
        <v>21037.379634137698</v>
      </c>
      <c r="F48" s="59"/>
      <c r="G48" s="73">
        <f>IFERROR(((C48/E48)-1)*100,IF(C48+E48&lt;&gt;0,100,0))</f>
        <v>17.804452466441532</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3822</v>
      </c>
      <c r="D54" s="62"/>
      <c r="E54" s="106">
        <v>430052</v>
      </c>
      <c r="F54" s="106">
        <v>67240210.265000001</v>
      </c>
      <c r="G54" s="106">
        <v>13468002.376359999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5841</v>
      </c>
      <c r="C68" s="53">
        <v>5168</v>
      </c>
      <c r="D68" s="73">
        <f>IFERROR(((B68/C68)-1)*100,IF(B68+C68&lt;&gt;0,100,0))</f>
        <v>13.022445820433436</v>
      </c>
      <c r="E68" s="53">
        <v>130347</v>
      </c>
      <c r="F68" s="53">
        <v>118451</v>
      </c>
      <c r="G68" s="73">
        <f>IFERROR(((E68/F68)-1)*100,IF(E68+F68&lt;&gt;0,100,0))</f>
        <v>10.042971355243946</v>
      </c>
    </row>
    <row r="69" spans="1:7" s="15" customFormat="1" ht="12" x14ac:dyDescent="0.2">
      <c r="A69" s="66" t="s">
        <v>54</v>
      </c>
      <c r="B69" s="54">
        <v>264457184.39300001</v>
      </c>
      <c r="C69" s="53">
        <v>235218491.66100001</v>
      </c>
      <c r="D69" s="73">
        <f>IFERROR(((B69/C69)-1)*100,IF(B69+C69&lt;&gt;0,100,0))</f>
        <v>12.430439684197614</v>
      </c>
      <c r="E69" s="53">
        <v>5747679614.9540005</v>
      </c>
      <c r="F69" s="53">
        <v>5448225427.2469997</v>
      </c>
      <c r="G69" s="73">
        <f>IFERROR(((E69/F69)-1)*100,IF(E69+F69&lt;&gt;0,100,0))</f>
        <v>5.4963619201475522</v>
      </c>
    </row>
    <row r="70" spans="1:7" s="15" customFormat="1" ht="12" x14ac:dyDescent="0.2">
      <c r="A70" s="66" t="s">
        <v>55</v>
      </c>
      <c r="B70" s="54">
        <v>270389908.70191997</v>
      </c>
      <c r="C70" s="53">
        <v>220186795.05155</v>
      </c>
      <c r="D70" s="73">
        <f>IFERROR(((B70/C70)-1)*100,IF(B70+C70&lt;&gt;0,100,0))</f>
        <v>22.800238151709529</v>
      </c>
      <c r="E70" s="53">
        <v>5947735699.1195002</v>
      </c>
      <c r="F70" s="53">
        <v>4999991034.4235401</v>
      </c>
      <c r="G70" s="73">
        <f>IFERROR(((E70/F70)-1)*100,IF(E70+F70&lt;&gt;0,100,0))</f>
        <v>18.95492728228918</v>
      </c>
    </row>
    <row r="71" spans="1:7" s="15" customFormat="1" ht="12" x14ac:dyDescent="0.2">
      <c r="A71" s="66" t="s">
        <v>93</v>
      </c>
      <c r="B71" s="73">
        <f>IFERROR(B69/B68/1000,)</f>
        <v>45.27601170912515</v>
      </c>
      <c r="C71" s="73">
        <f>IFERROR(C69/C68/1000,)</f>
        <v>45.514414021091333</v>
      </c>
      <c r="D71" s="73">
        <f>IFERROR(((B71/C71)-1)*100,IF(B71+C71&lt;&gt;0,100,0))</f>
        <v>-0.52379519124580165</v>
      </c>
      <c r="E71" s="73">
        <f>IFERROR(E69/E68/1000,)</f>
        <v>44.095219797571104</v>
      </c>
      <c r="F71" s="73">
        <f>IFERROR(F69/F68/1000,)</f>
        <v>45.995605163713265</v>
      </c>
      <c r="G71" s="73">
        <f>IFERROR(((E71/F71)-1)*100,IF(E71+F71&lt;&gt;0,100,0))</f>
        <v>-4.1316672742495175</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3246</v>
      </c>
      <c r="C74" s="53">
        <v>3024</v>
      </c>
      <c r="D74" s="73">
        <f>IFERROR(((B74/C74)-1)*100,IF(B74+C74&lt;&gt;0,100,0))</f>
        <v>7.3412698412698374</v>
      </c>
      <c r="E74" s="53">
        <v>62358</v>
      </c>
      <c r="F74" s="53">
        <v>50976</v>
      </c>
      <c r="G74" s="73">
        <f>IFERROR(((E74/F74)-1)*100,IF(E74+F74&lt;&gt;0,100,0))</f>
        <v>22.328154425612045</v>
      </c>
    </row>
    <row r="75" spans="1:7" s="15" customFormat="1" ht="12" x14ac:dyDescent="0.2">
      <c r="A75" s="66" t="s">
        <v>54</v>
      </c>
      <c r="B75" s="54">
        <v>820996266.07799995</v>
      </c>
      <c r="C75" s="53">
        <v>874763860.28999996</v>
      </c>
      <c r="D75" s="73">
        <f>IFERROR(((B75/C75)-1)*100,IF(B75+C75&lt;&gt;0,100,0))</f>
        <v>-6.1465266974078059</v>
      </c>
      <c r="E75" s="53">
        <v>15511272982.351999</v>
      </c>
      <c r="F75" s="53">
        <v>14402071286.898001</v>
      </c>
      <c r="G75" s="73">
        <f>IFERROR(((E75/F75)-1)*100,IF(E75+F75&lt;&gt;0,100,0))</f>
        <v>7.7016817467295384</v>
      </c>
    </row>
    <row r="76" spans="1:7" s="15" customFormat="1" ht="12" x14ac:dyDescent="0.2">
      <c r="A76" s="66" t="s">
        <v>55</v>
      </c>
      <c r="B76" s="54">
        <v>844507525.76480997</v>
      </c>
      <c r="C76" s="53">
        <v>809230045.13777006</v>
      </c>
      <c r="D76" s="73">
        <f>IFERROR(((B76/C76)-1)*100,IF(B76+C76&lt;&gt;0,100,0))</f>
        <v>4.3593883888769724</v>
      </c>
      <c r="E76" s="53">
        <v>16253034039.7115</v>
      </c>
      <c r="F76" s="53">
        <v>13384721353.4867</v>
      </c>
      <c r="G76" s="73">
        <f>IFERROR(((E76/F76)-1)*100,IF(E76+F76&lt;&gt;0,100,0))</f>
        <v>21.429752704396865</v>
      </c>
    </row>
    <row r="77" spans="1:7" s="15" customFormat="1" ht="12" x14ac:dyDescent="0.2">
      <c r="A77" s="66" t="s">
        <v>93</v>
      </c>
      <c r="B77" s="73">
        <f>IFERROR(B75/B74/1000,)</f>
        <v>252.92552867467651</v>
      </c>
      <c r="C77" s="73">
        <f>IFERROR(C75/C74/1000,)</f>
        <v>289.27376332341271</v>
      </c>
      <c r="D77" s="73">
        <f>IFERROR(((B77/C77)-1)*100,IF(B77+C77&lt;&gt;0,100,0))</f>
        <v>-12.565340952853122</v>
      </c>
      <c r="E77" s="73">
        <f>IFERROR(E75/E74/1000,)</f>
        <v>248.74551753346802</v>
      </c>
      <c r="F77" s="73">
        <f>IFERROR(F75/F74/1000,)</f>
        <v>282.52650829602169</v>
      </c>
      <c r="G77" s="73">
        <f>IFERROR(((E77/F77)-1)*100,IF(E77+F77&lt;&gt;0,100,0))</f>
        <v>-11.956750878455303</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233</v>
      </c>
      <c r="C80" s="53">
        <v>196</v>
      </c>
      <c r="D80" s="73">
        <f>IFERROR(((B80/C80)-1)*100,IF(B80+C80&lt;&gt;0,100,0))</f>
        <v>18.877551020408156</v>
      </c>
      <c r="E80" s="53">
        <v>6281</v>
      </c>
      <c r="F80" s="53">
        <v>6200</v>
      </c>
      <c r="G80" s="73">
        <f>IFERROR(((E80/F80)-1)*100,IF(E80+F80&lt;&gt;0,100,0))</f>
        <v>1.3064516129032366</v>
      </c>
    </row>
    <row r="81" spans="1:7" s="15" customFormat="1" ht="12" x14ac:dyDescent="0.2">
      <c r="A81" s="66" t="s">
        <v>54</v>
      </c>
      <c r="B81" s="54">
        <v>30225644.263</v>
      </c>
      <c r="C81" s="53">
        <v>10269092.136</v>
      </c>
      <c r="D81" s="73">
        <f>IFERROR(((B81/C81)-1)*100,IF(B81+C81&lt;&gt;0,100,0))</f>
        <v>194.33608991625468</v>
      </c>
      <c r="E81" s="53">
        <v>482404721.48900002</v>
      </c>
      <c r="F81" s="53">
        <v>443795357.99000001</v>
      </c>
      <c r="G81" s="73">
        <f>IFERROR(((E81/F81)-1)*100,IF(E81+F81&lt;&gt;0,100,0))</f>
        <v>8.6998123806130359</v>
      </c>
    </row>
    <row r="82" spans="1:7" s="15" customFormat="1" ht="12" x14ac:dyDescent="0.2">
      <c r="A82" s="66" t="s">
        <v>55</v>
      </c>
      <c r="B82" s="54">
        <v>4099204.3310600598</v>
      </c>
      <c r="C82" s="53">
        <v>2407188.96682959</v>
      </c>
      <c r="D82" s="73">
        <f>IFERROR(((B82/C82)-1)*100,IF(B82+C82&lt;&gt;0,100,0))</f>
        <v>70.290093031580895</v>
      </c>
      <c r="E82" s="53">
        <v>96808243.473992199</v>
      </c>
      <c r="F82" s="53">
        <v>89182174.674183607</v>
      </c>
      <c r="G82" s="73">
        <f>IFERROR(((E82/F82)-1)*100,IF(E82+F82&lt;&gt;0,100,0))</f>
        <v>8.5511133000171</v>
      </c>
    </row>
    <row r="83" spans="1:7" x14ac:dyDescent="0.2">
      <c r="A83" s="66" t="s">
        <v>93</v>
      </c>
      <c r="B83" s="73">
        <f>IFERROR(B81/B80/1000,)</f>
        <v>129.72379512017167</v>
      </c>
      <c r="C83" s="73">
        <f>IFERROR(C81/C80/1000,)</f>
        <v>52.393327224489795</v>
      </c>
      <c r="D83" s="73">
        <f>IFERROR(((B83/C83)-1)*100,IF(B83+C83&lt;&gt;0,100,0))</f>
        <v>147.59602413556189</v>
      </c>
      <c r="E83" s="73">
        <f>IFERROR(E81/E80/1000,)</f>
        <v>76.803808547842706</v>
      </c>
      <c r="F83" s="73">
        <f>IFERROR(F81/F80/1000,)</f>
        <v>71.579896450000007</v>
      </c>
      <c r="G83" s="73">
        <f>IFERROR(((E83/F83)-1)*100,IF(E83+F83&lt;&gt;0,100,0))</f>
        <v>7.2980157235791765</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9320</v>
      </c>
      <c r="C86" s="51">
        <f>C68+C74+C80</f>
        <v>8388</v>
      </c>
      <c r="D86" s="73">
        <f>IFERROR(((B86/C86)-1)*100,IF(B86+C86&lt;&gt;0,100,0))</f>
        <v>11.111111111111116</v>
      </c>
      <c r="E86" s="51">
        <f>E68+E74+E80</f>
        <v>198986</v>
      </c>
      <c r="F86" s="51">
        <f>F68+F74+F80</f>
        <v>175627</v>
      </c>
      <c r="G86" s="73">
        <f>IFERROR(((E86/F86)-1)*100,IF(E86+F86&lt;&gt;0,100,0))</f>
        <v>13.300346757617</v>
      </c>
    </row>
    <row r="87" spans="1:7" s="15" customFormat="1" ht="12" x14ac:dyDescent="0.2">
      <c r="A87" s="66" t="s">
        <v>54</v>
      </c>
      <c r="B87" s="51">
        <f t="shared" ref="B87:C87" si="1">B69+B75+B81</f>
        <v>1115679094.734</v>
      </c>
      <c r="C87" s="51">
        <f t="shared" si="1"/>
        <v>1120251444.0869999</v>
      </c>
      <c r="D87" s="73">
        <f>IFERROR(((B87/C87)-1)*100,IF(B87+C87&lt;&gt;0,100,0))</f>
        <v>-0.40815384591861292</v>
      </c>
      <c r="E87" s="51">
        <f t="shared" ref="E87:F87" si="2">E69+E75+E81</f>
        <v>21741357318.794998</v>
      </c>
      <c r="F87" s="51">
        <f t="shared" si="2"/>
        <v>20294092072.135002</v>
      </c>
      <c r="G87" s="73">
        <f>IFERROR(((E87/F87)-1)*100,IF(E87+F87&lt;&gt;0,100,0))</f>
        <v>7.1314609272280727</v>
      </c>
    </row>
    <row r="88" spans="1:7" s="15" customFormat="1" ht="12" x14ac:dyDescent="0.2">
      <c r="A88" s="66" t="s">
        <v>55</v>
      </c>
      <c r="B88" s="51">
        <f t="shared" ref="B88:C88" si="3">B70+B76+B82</f>
        <v>1118996638.7977901</v>
      </c>
      <c r="C88" s="51">
        <f t="shared" si="3"/>
        <v>1031824029.1561496</v>
      </c>
      <c r="D88" s="73">
        <f>IFERROR(((B88/C88)-1)*100,IF(B88+C88&lt;&gt;0,100,0))</f>
        <v>8.4483988721344438</v>
      </c>
      <c r="E88" s="51">
        <f t="shared" ref="E88:F88" si="4">E70+E76+E82</f>
        <v>22297577982.304993</v>
      </c>
      <c r="F88" s="51">
        <f t="shared" si="4"/>
        <v>18473894562.584423</v>
      </c>
      <c r="G88" s="73">
        <f>IFERROR(((E88/F88)-1)*100,IF(E88+F88&lt;&gt;0,100,0))</f>
        <v>20.697765740553464</v>
      </c>
    </row>
    <row r="89" spans="1:7" x14ac:dyDescent="0.2">
      <c r="A89" s="66" t="s">
        <v>94</v>
      </c>
      <c r="B89" s="73">
        <f>IFERROR((B75/B87)*100,IF(B75+B87&lt;&gt;0,100,0))</f>
        <v>73.587133607961135</v>
      </c>
      <c r="C89" s="73">
        <f>IFERROR((C75/C87)*100,IF(C75+C87&lt;&gt;0,100,0))</f>
        <v>78.086385418849318</v>
      </c>
      <c r="D89" s="73">
        <f>IFERROR(((B89/C89)-1)*100,IF(B89+C89&lt;&gt;0,100,0))</f>
        <v>-5.7618902280526125</v>
      </c>
      <c r="E89" s="73">
        <f>IFERROR((E75/E87)*100,IF(E75+E87&lt;&gt;0,100,0))</f>
        <v>71.344547421346107</v>
      </c>
      <c r="F89" s="73">
        <f>IFERROR((F75/F87)*100,IF(F75+F87&lt;&gt;0,100,0))</f>
        <v>70.966817513718212</v>
      </c>
      <c r="G89" s="73">
        <f>IFERROR(((E89/F89)-1)*100,IF(E89+F89&lt;&gt;0,100,0))</f>
        <v>0.532262712154008</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122617127.081</v>
      </c>
      <c r="C97" s="107">
        <v>115914022.664</v>
      </c>
      <c r="D97" s="52">
        <f>B97-C97</f>
        <v>6703104.4169999957</v>
      </c>
      <c r="E97" s="107">
        <v>2622817385.1939998</v>
      </c>
      <c r="F97" s="107">
        <v>2111045300.668</v>
      </c>
      <c r="G97" s="68">
        <f>E97-F97</f>
        <v>511772084.52599978</v>
      </c>
    </row>
    <row r="98" spans="1:7" s="15" customFormat="1" ht="13.5" x14ac:dyDescent="0.2">
      <c r="A98" s="66" t="s">
        <v>88</v>
      </c>
      <c r="B98" s="53">
        <v>123135367.605</v>
      </c>
      <c r="C98" s="107">
        <v>138009926.63</v>
      </c>
      <c r="D98" s="52">
        <f>B98-C98</f>
        <v>-14874559.024999991</v>
      </c>
      <c r="E98" s="107">
        <v>2613097463.7420001</v>
      </c>
      <c r="F98" s="107">
        <v>2069853034.0309999</v>
      </c>
      <c r="G98" s="68">
        <f>E98-F98</f>
        <v>543244429.7110002</v>
      </c>
    </row>
    <row r="99" spans="1:7" s="15" customFormat="1" ht="12" x14ac:dyDescent="0.2">
      <c r="A99" s="69" t="s">
        <v>16</v>
      </c>
      <c r="B99" s="52">
        <f>B97-B98</f>
        <v>-518240.52400000393</v>
      </c>
      <c r="C99" s="52">
        <f>C97-C98</f>
        <v>-22095903.965999991</v>
      </c>
      <c r="D99" s="70"/>
      <c r="E99" s="52">
        <f>E97-E98</f>
        <v>9719921.4519996643</v>
      </c>
      <c r="F99" s="70">
        <f>F97-F98</f>
        <v>41192266.637000084</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1378.7533270910101</v>
      </c>
      <c r="C111" s="108">
        <v>1128.2267410453401</v>
      </c>
      <c r="D111" s="73">
        <f>IFERROR(((B111/C111)-1)*100,IF(B111+C111&lt;&gt;0,100,0))</f>
        <v>22.205340197268207</v>
      </c>
      <c r="E111" s="72"/>
      <c r="F111" s="109">
        <v>1378.7533270910101</v>
      </c>
      <c r="G111" s="109">
        <v>1354.6845834897699</v>
      </c>
    </row>
    <row r="112" spans="1:7" s="15" customFormat="1" ht="12" x14ac:dyDescent="0.2">
      <c r="A112" s="66" t="s">
        <v>50</v>
      </c>
      <c r="B112" s="109">
        <v>1352.2424399168301</v>
      </c>
      <c r="C112" s="108">
        <v>1111.7492292186901</v>
      </c>
      <c r="D112" s="73">
        <f>IFERROR(((B112/C112)-1)*100,IF(B112+C112&lt;&gt;0,100,0))</f>
        <v>21.631965588782354</v>
      </c>
      <c r="E112" s="72"/>
      <c r="F112" s="109">
        <v>1352.2424399168301</v>
      </c>
      <c r="G112" s="109">
        <v>1327.8413299035101</v>
      </c>
    </row>
    <row r="113" spans="1:7" s="15" customFormat="1" ht="12" x14ac:dyDescent="0.2">
      <c r="A113" s="66" t="s">
        <v>51</v>
      </c>
      <c r="B113" s="109">
        <v>1547.24667102956</v>
      </c>
      <c r="C113" s="108">
        <v>1214.1213242803799</v>
      </c>
      <c r="D113" s="73">
        <f>IFERROR(((B113/C113)-1)*100,IF(B113+C113&lt;&gt;0,100,0))</f>
        <v>27.437566583111163</v>
      </c>
      <c r="E113" s="72"/>
      <c r="F113" s="109">
        <v>1547.24667102956</v>
      </c>
      <c r="G113" s="109">
        <v>1526.4811676705301</v>
      </c>
    </row>
    <row r="114" spans="1:7" s="25" customFormat="1" ht="12" x14ac:dyDescent="0.2">
      <c r="A114" s="69" t="s">
        <v>52</v>
      </c>
      <c r="B114" s="73"/>
      <c r="C114" s="72"/>
      <c r="D114" s="74"/>
      <c r="E114" s="72"/>
      <c r="F114" s="58"/>
      <c r="G114" s="58"/>
    </row>
    <row r="115" spans="1:7" s="15" customFormat="1" ht="12" x14ac:dyDescent="0.2">
      <c r="A115" s="66" t="s">
        <v>56</v>
      </c>
      <c r="B115" s="109">
        <v>871.12407827832101</v>
      </c>
      <c r="C115" s="108">
        <v>806.30302848593601</v>
      </c>
      <c r="D115" s="73">
        <f>IFERROR(((B115/C115)-1)*100,IF(B115+C115&lt;&gt;0,100,0))</f>
        <v>8.0392913709012035</v>
      </c>
      <c r="E115" s="72"/>
      <c r="F115" s="109">
        <v>871.12407827832101</v>
      </c>
      <c r="G115" s="109">
        <v>869.69391415133703</v>
      </c>
    </row>
    <row r="116" spans="1:7" s="15" customFormat="1" ht="12" x14ac:dyDescent="0.2">
      <c r="A116" s="66" t="s">
        <v>57</v>
      </c>
      <c r="B116" s="109">
        <v>1262.7355360203801</v>
      </c>
      <c r="C116" s="108">
        <v>1113.77395303455</v>
      </c>
      <c r="D116" s="73">
        <f>IFERROR(((B116/C116)-1)*100,IF(B116+C116&lt;&gt;0,100,0))</f>
        <v>13.374489731958139</v>
      </c>
      <c r="E116" s="72"/>
      <c r="F116" s="109">
        <v>1262.7355360203801</v>
      </c>
      <c r="G116" s="109">
        <v>1252.8814836694801</v>
      </c>
    </row>
    <row r="117" spans="1:7" s="15" customFormat="1" ht="12" x14ac:dyDescent="0.2">
      <c r="A117" s="66" t="s">
        <v>59</v>
      </c>
      <c r="B117" s="109">
        <v>1631.7049530156</v>
      </c>
      <c r="C117" s="108">
        <v>1319.3158192660601</v>
      </c>
      <c r="D117" s="73">
        <f>IFERROR(((B117/C117)-1)*100,IF(B117+C117&lt;&gt;0,100,0))</f>
        <v>23.67811627721732</v>
      </c>
      <c r="E117" s="72"/>
      <c r="F117" s="109">
        <v>1631.7049530156</v>
      </c>
      <c r="G117" s="109">
        <v>1607.09809500197</v>
      </c>
    </row>
    <row r="118" spans="1:7" s="15" customFormat="1" ht="12" x14ac:dyDescent="0.2">
      <c r="A118" s="66" t="s">
        <v>58</v>
      </c>
      <c r="B118" s="109">
        <v>1591.0050952711599</v>
      </c>
      <c r="C118" s="108">
        <v>1196.7881634175601</v>
      </c>
      <c r="D118" s="73">
        <f>IFERROR(((B118/C118)-1)*100,IF(B118+C118&lt;&gt;0,100,0))</f>
        <v>32.939574763830379</v>
      </c>
      <c r="E118" s="72"/>
      <c r="F118" s="109">
        <v>1591.0050952711599</v>
      </c>
      <c r="G118" s="109">
        <v>1547.7468436669401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128</v>
      </c>
      <c r="C127" s="53">
        <v>174</v>
      </c>
      <c r="D127" s="73">
        <f>IFERROR(((B127/C127)-1)*100,IF(B127+C127&lt;&gt;0,100,0))</f>
        <v>-26.436781609195403</v>
      </c>
      <c r="E127" s="53">
        <v>5496</v>
      </c>
      <c r="F127" s="53">
        <v>5791</v>
      </c>
      <c r="G127" s="73">
        <f>IFERROR(((E127/F127)-1)*100,IF(E127+F127&lt;&gt;0,100,0))</f>
        <v>-5.0941115524089087</v>
      </c>
    </row>
    <row r="128" spans="1:7" s="15" customFormat="1" ht="12" x14ac:dyDescent="0.2">
      <c r="A128" s="66" t="s">
        <v>74</v>
      </c>
      <c r="B128" s="54">
        <v>6</v>
      </c>
      <c r="C128" s="53">
        <v>5</v>
      </c>
      <c r="D128" s="73">
        <f>IFERROR(((B128/C128)-1)*100,IF(B128+C128&lt;&gt;0,100,0))</f>
        <v>19.999999999999996</v>
      </c>
      <c r="E128" s="53">
        <v>170</v>
      </c>
      <c r="F128" s="53">
        <v>188</v>
      </c>
      <c r="G128" s="73">
        <f>IFERROR(((E128/F128)-1)*100,IF(E128+F128&lt;&gt;0,100,0))</f>
        <v>-9.5744680851063801</v>
      </c>
    </row>
    <row r="129" spans="1:7" s="25" customFormat="1" ht="12" x14ac:dyDescent="0.2">
      <c r="A129" s="69" t="s">
        <v>34</v>
      </c>
      <c r="B129" s="70">
        <f>SUM(B126:B128)</f>
        <v>134</v>
      </c>
      <c r="C129" s="70">
        <f>SUM(C126:C128)</f>
        <v>179</v>
      </c>
      <c r="D129" s="73">
        <f>IFERROR(((B129/C129)-1)*100,IF(B129+C129&lt;&gt;0,100,0))</f>
        <v>-25.139664804469277</v>
      </c>
      <c r="E129" s="70">
        <f>SUM(E126:E128)</f>
        <v>5666</v>
      </c>
      <c r="F129" s="70">
        <f>SUM(F126:F128)</f>
        <v>5979</v>
      </c>
      <c r="G129" s="73">
        <f>IFERROR(((E129/F129)-1)*100,IF(E129+F129&lt;&gt;0,100,0))</f>
        <v>-5.2349891286168297</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16</v>
      </c>
      <c r="D132" s="73">
        <f>IFERROR(((B132/C132)-1)*100,IF(B132+C132&lt;&gt;0,100,0))</f>
        <v>-100</v>
      </c>
      <c r="E132" s="53">
        <v>354</v>
      </c>
      <c r="F132" s="53">
        <v>598</v>
      </c>
      <c r="G132" s="73">
        <f>IFERROR(((E132/F132)-1)*100,IF(E132+F132&lt;&gt;0,100,0))</f>
        <v>-40.802675585284277</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16</v>
      </c>
      <c r="D134" s="73">
        <f>IFERROR(((B134/C134)-1)*100,IF(B134+C134&lt;&gt;0,100,0))</f>
        <v>-100</v>
      </c>
      <c r="E134" s="70">
        <f>SUM(E132:E133)</f>
        <v>354</v>
      </c>
      <c r="F134" s="70">
        <f>SUM(F132:F133)</f>
        <v>598</v>
      </c>
      <c r="G134" s="73">
        <f>IFERROR(((E134/F134)-1)*100,IF(E134+F134&lt;&gt;0,100,0))</f>
        <v>-40.802675585284277</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36781</v>
      </c>
      <c r="C138" s="53">
        <v>63611</v>
      </c>
      <c r="D138" s="73">
        <f>IFERROR(((B138/C138)-1)*100,IF(B138+C138&lt;&gt;0,100,0))</f>
        <v>-42.178239612645605</v>
      </c>
      <c r="E138" s="53">
        <v>7629543</v>
      </c>
      <c r="F138" s="53">
        <v>7642403</v>
      </c>
      <c r="G138" s="73">
        <f>IFERROR(((E138/F138)-1)*100,IF(E138+F138&lt;&gt;0,100,0))</f>
        <v>-0.16827168104063261</v>
      </c>
    </row>
    <row r="139" spans="1:7" s="15" customFormat="1" ht="12" x14ac:dyDescent="0.2">
      <c r="A139" s="66" t="s">
        <v>74</v>
      </c>
      <c r="B139" s="54">
        <v>16</v>
      </c>
      <c r="C139" s="53">
        <v>13</v>
      </c>
      <c r="D139" s="73">
        <f>IFERROR(((B139/C139)-1)*100,IF(B139+C139&lt;&gt;0,100,0))</f>
        <v>23.076923076923084</v>
      </c>
      <c r="E139" s="53">
        <v>4614</v>
      </c>
      <c r="F139" s="53">
        <v>7599</v>
      </c>
      <c r="G139" s="73">
        <f>IFERROR(((E139/F139)-1)*100,IF(E139+F139&lt;&gt;0,100,0))</f>
        <v>-39.281484405842868</v>
      </c>
    </row>
    <row r="140" spans="1:7" s="15" customFormat="1" ht="12" x14ac:dyDescent="0.2">
      <c r="A140" s="69" t="s">
        <v>34</v>
      </c>
      <c r="B140" s="70">
        <f>SUM(B137:B139)</f>
        <v>36797</v>
      </c>
      <c r="C140" s="70">
        <f>SUM(C137:C139)</f>
        <v>63624</v>
      </c>
      <c r="D140" s="73">
        <f>IFERROR(((B140/C140)-1)*100,IF(B140+C140&lt;&gt;0,100,0))</f>
        <v>-42.164906324657359</v>
      </c>
      <c r="E140" s="70">
        <f>SUM(E137:E139)</f>
        <v>7634157</v>
      </c>
      <c r="F140" s="70">
        <f>SUM(F137:F139)</f>
        <v>7650002</v>
      </c>
      <c r="G140" s="73">
        <f>IFERROR(((E140/F140)-1)*100,IF(E140+F140&lt;&gt;0,100,0))</f>
        <v>-0.2071241288564396</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4526</v>
      </c>
      <c r="D143" s="73">
        <f>IFERROR(((B143/C143)-1)*100,)</f>
        <v>-100</v>
      </c>
      <c r="E143" s="53">
        <v>350219</v>
      </c>
      <c r="F143" s="53">
        <v>256109</v>
      </c>
      <c r="G143" s="73">
        <f>IFERROR(((E143/F143)-1)*100,)</f>
        <v>36.746072961122024</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4526</v>
      </c>
      <c r="D145" s="73">
        <f>IFERROR(((B145/C145)-1)*100,)</f>
        <v>-100</v>
      </c>
      <c r="E145" s="70">
        <f>SUM(E143:E144)</f>
        <v>350219</v>
      </c>
      <c r="F145" s="70">
        <f>SUM(F143:F144)</f>
        <v>256109</v>
      </c>
      <c r="G145" s="73">
        <f>IFERROR(((E145/F145)-1)*100,)</f>
        <v>36.746072961122024</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3824892.3384199999</v>
      </c>
      <c r="C149" s="53">
        <v>5766994.5144999996</v>
      </c>
      <c r="D149" s="73">
        <f>IFERROR(((B149/C149)-1)*100,IF(B149+C149&lt;&gt;0,100,0))</f>
        <v>-33.676157853054256</v>
      </c>
      <c r="E149" s="53">
        <v>781331448.56648004</v>
      </c>
      <c r="F149" s="53">
        <v>696040233.44520998</v>
      </c>
      <c r="G149" s="73">
        <f>IFERROR(((E149/F149)-1)*100,IF(E149+F149&lt;&gt;0,100,0))</f>
        <v>12.25377658114699</v>
      </c>
    </row>
    <row r="150" spans="1:7" x14ac:dyDescent="0.2">
      <c r="A150" s="66" t="s">
        <v>74</v>
      </c>
      <c r="B150" s="54">
        <v>118277.44</v>
      </c>
      <c r="C150" s="53">
        <v>146675.47</v>
      </c>
      <c r="D150" s="73">
        <f>IFERROR(((B150/C150)-1)*100,IF(B150+C150&lt;&gt;0,100,0))</f>
        <v>-19.361131073928039</v>
      </c>
      <c r="E150" s="53">
        <v>53489287.759999998</v>
      </c>
      <c r="F150" s="53">
        <v>56070568.170000002</v>
      </c>
      <c r="G150" s="73">
        <f>IFERROR(((E150/F150)-1)*100,IF(E150+F150&lt;&gt;0,100,0))</f>
        <v>-4.6036280605786573</v>
      </c>
    </row>
    <row r="151" spans="1:7" s="15" customFormat="1" ht="12" x14ac:dyDescent="0.2">
      <c r="A151" s="69" t="s">
        <v>34</v>
      </c>
      <c r="B151" s="70">
        <f>SUM(B148:B150)</f>
        <v>3943169.7784199999</v>
      </c>
      <c r="C151" s="70">
        <f>SUM(C148:C150)</f>
        <v>5913669.9844999993</v>
      </c>
      <c r="D151" s="73">
        <f>IFERROR(((B151/C151)-1)*100,IF(B151+C151&lt;&gt;0,100,0))</f>
        <v>-33.321105358343814</v>
      </c>
      <c r="E151" s="70">
        <f>SUM(E148:E150)</f>
        <v>834820736.32648003</v>
      </c>
      <c r="F151" s="70">
        <f>SUM(F148:F150)</f>
        <v>752110801.61520994</v>
      </c>
      <c r="G151" s="73">
        <f>IFERROR(((E151/F151)-1)*100,IF(E151+F151&lt;&gt;0,100,0))</f>
        <v>10.997041198403856</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8585.8279999999995</v>
      </c>
      <c r="D154" s="73">
        <f>IFERROR(((B154/C154)-1)*100,IF(B154+C154&lt;&gt;0,100,0))</f>
        <v>-100</v>
      </c>
      <c r="E154" s="53">
        <v>547185.82866</v>
      </c>
      <c r="F154" s="53">
        <v>350193.33522000001</v>
      </c>
      <c r="G154" s="73">
        <f>IFERROR(((E154/F154)-1)*100,IF(E154+F154&lt;&gt;0,100,0))</f>
        <v>56.2524964434987</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8585.8279999999995</v>
      </c>
      <c r="D156" s="73">
        <f>IFERROR(((B156/C156)-1)*100,IF(B156+C156&lt;&gt;0,100,0))</f>
        <v>-100</v>
      </c>
      <c r="E156" s="70">
        <f>SUM(E154:E155)</f>
        <v>547185.82866</v>
      </c>
      <c r="F156" s="70">
        <f>SUM(F154:F155)</f>
        <v>350193.33522000001</v>
      </c>
      <c r="G156" s="73">
        <f>IFERROR(((E156/F156)-1)*100,IF(E156+F156&lt;&gt;0,100,0))</f>
        <v>56.2524964434987</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1502785</v>
      </c>
      <c r="C160" s="53">
        <v>1307407</v>
      </c>
      <c r="D160" s="73">
        <f>IFERROR(((B160/C160)-1)*100,IF(B160+C160&lt;&gt;0,100,0))</f>
        <v>14.943931002358113</v>
      </c>
      <c r="E160" s="65"/>
      <c r="F160" s="65"/>
      <c r="G160" s="52"/>
    </row>
    <row r="161" spans="1:7" s="15" customFormat="1" ht="12" x14ac:dyDescent="0.2">
      <c r="A161" s="66" t="s">
        <v>74</v>
      </c>
      <c r="B161" s="54">
        <v>1063</v>
      </c>
      <c r="C161" s="53">
        <v>1454</v>
      </c>
      <c r="D161" s="73">
        <f>IFERROR(((B161/C161)-1)*100,IF(B161+C161&lt;&gt;0,100,0))</f>
        <v>-26.891334250343878</v>
      </c>
      <c r="E161" s="65"/>
      <c r="F161" s="65"/>
      <c r="G161" s="52"/>
    </row>
    <row r="162" spans="1:7" s="25" customFormat="1" ht="12" x14ac:dyDescent="0.2">
      <c r="A162" s="69" t="s">
        <v>34</v>
      </c>
      <c r="B162" s="70">
        <f>SUM(B159:B161)</f>
        <v>1503848</v>
      </c>
      <c r="C162" s="70">
        <f>SUM(C159:C161)</f>
        <v>1308861</v>
      </c>
      <c r="D162" s="73">
        <f>IFERROR(((B162/C162)-1)*100,IF(B162+C162&lt;&gt;0,100,0))</f>
        <v>14.897456643600805</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141959</v>
      </c>
      <c r="C165" s="53">
        <v>158794</v>
      </c>
      <c r="D165" s="73">
        <f>IFERROR(((B165/C165)-1)*100,IF(B165+C165&lt;&gt;0,100,0))</f>
        <v>-10.601785961686206</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141959</v>
      </c>
      <c r="C167" s="70">
        <f>SUM(C165:C166)</f>
        <v>158794</v>
      </c>
      <c r="D167" s="73">
        <f>IFERROR(((B167/C167)-1)*100,IF(B167+C167&lt;&gt;0,100,0))</f>
        <v>-10.601785961686206</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21572</v>
      </c>
      <c r="C175" s="88">
        <v>27140</v>
      </c>
      <c r="D175" s="73">
        <f>IFERROR(((B175/C175)-1)*100,IF(B175+C175&lt;&gt;0,100,0))</f>
        <v>-20.515843773028742</v>
      </c>
      <c r="E175" s="88">
        <v>561060</v>
      </c>
      <c r="F175" s="88">
        <v>525970</v>
      </c>
      <c r="G175" s="73">
        <f>IFERROR(((E175/F175)-1)*100,IF(E175+F175&lt;&gt;0,100,0))</f>
        <v>6.6714831644390404</v>
      </c>
    </row>
    <row r="176" spans="1:7" x14ac:dyDescent="0.2">
      <c r="A176" s="66" t="s">
        <v>32</v>
      </c>
      <c r="B176" s="87">
        <v>138744</v>
      </c>
      <c r="C176" s="88">
        <v>149288</v>
      </c>
      <c r="D176" s="73">
        <f t="shared" ref="D176:D178" si="5">IFERROR(((B176/C176)-1)*100,IF(B176+C176&lt;&gt;0,100,0))</f>
        <v>-7.0628583677187713</v>
      </c>
      <c r="E176" s="88">
        <v>2531370</v>
      </c>
      <c r="F176" s="88">
        <v>2287106</v>
      </c>
      <c r="G176" s="73">
        <f>IFERROR(((E176/F176)-1)*100,IF(E176+F176&lt;&gt;0,100,0))</f>
        <v>10.680047186269469</v>
      </c>
    </row>
    <row r="177" spans="1:7" x14ac:dyDescent="0.2">
      <c r="A177" s="66" t="s">
        <v>91</v>
      </c>
      <c r="B177" s="87">
        <v>60881016.076058</v>
      </c>
      <c r="C177" s="88">
        <v>72365286.505661994</v>
      </c>
      <c r="D177" s="73">
        <f t="shared" si="5"/>
        <v>-15.869861067578917</v>
      </c>
      <c r="E177" s="88">
        <v>930339457.63860404</v>
      </c>
      <c r="F177" s="88">
        <v>1031389562.54641</v>
      </c>
      <c r="G177" s="73">
        <f>IFERROR(((E177/F177)-1)*100,IF(E177+F177&lt;&gt;0,100,0))</f>
        <v>-9.7974721266639637</v>
      </c>
    </row>
    <row r="178" spans="1:7" x14ac:dyDescent="0.2">
      <c r="A178" s="66" t="s">
        <v>92</v>
      </c>
      <c r="B178" s="87">
        <v>241688</v>
      </c>
      <c r="C178" s="88">
        <v>176862</v>
      </c>
      <c r="D178" s="73">
        <f t="shared" si="5"/>
        <v>36.653436012258148</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578</v>
      </c>
      <c r="C181" s="88">
        <v>736</v>
      </c>
      <c r="D181" s="73">
        <f t="shared" ref="D181:D184" si="6">IFERROR(((B181/C181)-1)*100,IF(B181+C181&lt;&gt;0,100,0))</f>
        <v>-21.467391304347828</v>
      </c>
      <c r="E181" s="88">
        <v>12848</v>
      </c>
      <c r="F181" s="88">
        <v>19484</v>
      </c>
      <c r="G181" s="73">
        <f t="shared" ref="G181" si="7">IFERROR(((E181/F181)-1)*100,IF(E181+F181&lt;&gt;0,100,0))</f>
        <v>-34.058714842948056</v>
      </c>
    </row>
    <row r="182" spans="1:7" x14ac:dyDescent="0.2">
      <c r="A182" s="66" t="s">
        <v>32</v>
      </c>
      <c r="B182" s="87">
        <v>3594</v>
      </c>
      <c r="C182" s="88">
        <v>9422</v>
      </c>
      <c r="D182" s="73">
        <f t="shared" si="6"/>
        <v>-61.855232434727235</v>
      </c>
      <c r="E182" s="88">
        <v>140996</v>
      </c>
      <c r="F182" s="88">
        <v>213922</v>
      </c>
      <c r="G182" s="73">
        <f t="shared" ref="G182" si="8">IFERROR(((E182/F182)-1)*100,IF(E182+F182&lt;&gt;0,100,0))</f>
        <v>-34.089995418890993</v>
      </c>
    </row>
    <row r="183" spans="1:7" x14ac:dyDescent="0.2">
      <c r="A183" s="66" t="s">
        <v>91</v>
      </c>
      <c r="B183" s="87">
        <v>36162.41444</v>
      </c>
      <c r="C183" s="88">
        <v>118292.44308</v>
      </c>
      <c r="D183" s="73">
        <f t="shared" si="6"/>
        <v>-69.429649520769715</v>
      </c>
      <c r="E183" s="88">
        <v>1862620.2079799999</v>
      </c>
      <c r="F183" s="88">
        <v>4813764.3097799998</v>
      </c>
      <c r="G183" s="73">
        <f t="shared" ref="G183" si="9">IFERROR(((E183/F183)-1)*100,IF(E183+F183&lt;&gt;0,100,0))</f>
        <v>-61.306368818353583</v>
      </c>
    </row>
    <row r="184" spans="1:7" x14ac:dyDescent="0.2">
      <c r="A184" s="66" t="s">
        <v>92</v>
      </c>
      <c r="B184" s="87">
        <v>73338</v>
      </c>
      <c r="C184" s="88">
        <v>86234</v>
      </c>
      <c r="D184" s="73">
        <f t="shared" si="6"/>
        <v>-14.954658255444485</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2026-05-25T10:42:24Z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