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10A42A6F-8807-4507-B66D-FA6CFB8F5C6D}"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<sst xmlns="http://schemas.openxmlformats.org/spreadsheetml/2006/main" count="265" uniqueCount="100">
  <si>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</si>
  <si>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</si>
  <si>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</si>
  <si>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</si>
  <si>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</si>
  <si>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</si>
  <si>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</si>
  <si>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</si>
  <si>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</si>
  <si>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</si>
  <si>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</si>
  <si>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</si>
  <si>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</si>
  <si>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</si>
  <si>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</si>
  <si>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</si>
  <si>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</si>
  <si>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</si>
  <si>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</si>
  <si>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</si>
  <si>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</si>
  <si>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</si>
  <si>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</si>
  <si>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</si>
  <si>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</si>
  <si>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</si>
  <si>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</si>
  <si>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</si>
  <si>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</si>
  <si>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</si>
  <si>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</si>
  <si>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</si>
  <si>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</si>
  <si>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</si>
  <si>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</si>
  <si>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</si>
  <si>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</si>
  <si>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</si>
  <si>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</si>
  <si>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</si>
  <si>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</si>
  <si>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</si>
  <si>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</si>
  <si>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</si>
  <si>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</si>
  <si>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</si>
  <si>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</si>
  <si>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</si>
  <si>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</si>
  <si>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</si>
  <si>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</si>
  <si>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</si>
  <si>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</si>
  <si>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</si>
  <si>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</si>
  <si>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</si>
  <si>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</si>
  <si>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</si>
  <si>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</si>
  <si>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</si>
  <si>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</si>
  <si>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</si>
  <si>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</si>
  <si>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</si>
  <si>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</si>
  <si>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</si>
  <si>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</si>
  <si>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</si>
  <si>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</si>
  <si>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</si>
  <si>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</si>
  <si>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</si>
  <si>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</si>
  <si>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</si>
  <si>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</si>
  <si>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</si>
  <si>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</si>
  <si>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</si>
  <si>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</si>
  <si>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</si>
  <si>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</si>
  <si>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</si>
  <si>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</si>
  <si>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</si>
  <si>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</si>
  <si>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</si>
  <si>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</si>
  <si>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</si>
  <si>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</si>
  <si>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</si>
  <si>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</si>
  <si>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</si>
  <si>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</si>
  <si>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</si>
  <si>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</si>
  <si>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</si>
  <si>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</si>
  <si>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19 June 2026</t>
  </si>
  <si>
    <t>19.06.2026</t>
  </si>
  <si>
    <t>20.06.2025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</si>
</sst>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1812567</v>
      </c>
      <c r="C11" s="54">
        <v>1657838</v>
      </c>
      <c r="D11" s="73">
        <f>IFERROR(((B11/C11)-1)*100,IF(B11+C11&lt;&gt;0,100,0))</f>
        <v>9.3331797196107189</v>
      </c>
      <c r="E11" s="54">
        <v>48930552</v>
      </c>
      <c r="F11" s="54">
        <v>45074180</v>
      </c>
      <c r="G11" s="73">
        <f>IFERROR(((E11/F11)-1)*100,IF(E11+F11&lt;&gt;0,100,0))</f>
        <v>8.5556121043133704</v>
      </c>
    </row>
    <row r="12" spans="1:7" s="15" customFormat="1" ht="12" x14ac:dyDescent="0.2">
      <c r="A12" s="51" t="s">
        <v>9</v>
      </c>
      <c r="B12" s="54">
        <v>1737422.767</v>
      </c>
      <c r="C12" s="54">
        <v>1647540.8</v>
      </c>
      <c r="D12" s="73">
        <f>IFERROR(((B12/C12)-1)*100,IF(B12+C12&lt;&gt;0,100,0))</f>
        <v>5.4555229831030561</v>
      </c>
      <c r="E12" s="54">
        <v>40688183.416000001</v>
      </c>
      <c r="F12" s="54">
        <v>38472672.854000002</v>
      </c>
      <c r="G12" s="73">
        <f>IFERROR(((E12/F12)-1)*100,IF(E12+F12&lt;&gt;0,100,0))</f>
        <v>5.7586603624022681</v>
      </c>
    </row>
    <row r="13" spans="1:7" s="15" customFormat="1" ht="12" x14ac:dyDescent="0.2">
      <c r="A13" s="51" t="s">
        <v>10</v>
      </c>
      <c r="B13" s="54">
        <v>190287041.35058299</v>
      </c>
      <c r="C13" s="54">
        <v>163476919.61164001</v>
      </c>
      <c r="D13" s="73">
        <f>IFERROR(((B13/C13)-1)*100,IF(B13+C13&lt;&gt;0,100,0))</f>
        <v>16.399943063910062</v>
      </c>
      <c r="E13" s="54">
        <v>3821003224.47439</v>
      </c>
      <c r="F13" s="54">
        <v>3111735588.5430799</v>
      </c>
      <c r="G13" s="73">
        <f>IFERROR(((E13/F13)-1)*100,IF(E13+F13&lt;&gt;0,100,0))</f>
        <v>22.793313112551129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366</v>
      </c>
      <c r="C16" s="54">
        <v>309</v>
      </c>
      <c r="D16" s="73">
        <f>IFERROR(((B16/C16)-1)*100,IF(B16+C16&lt;&gt;0,100,0))</f>
        <v>18.446601941747566</v>
      </c>
      <c r="E16" s="54">
        <v>12574</v>
      </c>
      <c r="F16" s="54">
        <v>10772</v>
      </c>
      <c r="G16" s="73">
        <f>IFERROR(((E16/F16)-1)*100,IF(E16+F16&lt;&gt;0,100,0))</f>
        <v>16.728555514296328</v>
      </c>
    </row>
    <row r="17" spans="1:7" s="15" customFormat="1" ht="12" x14ac:dyDescent="0.2">
      <c r="A17" s="51" t="s">
        <v>9</v>
      </c>
      <c r="B17" s="54">
        <v>145143.76500000001</v>
      </c>
      <c r="C17" s="54">
        <v>104809.33199999999</v>
      </c>
      <c r="D17" s="73">
        <f>IFERROR(((B17/C17)-1)*100,IF(B17+C17&lt;&gt;0,100,0))</f>
        <v>38.483627583849135</v>
      </c>
      <c r="E17" s="54">
        <v>5409579.4759999998</v>
      </c>
      <c r="F17" s="54">
        <v>4508088.2259999998</v>
      </c>
      <c r="G17" s="73">
        <f>IFERROR(((E17/F17)-1)*100,IF(E17+F17&lt;&gt;0,100,0))</f>
        <v>19.997196257179016</v>
      </c>
    </row>
    <row r="18" spans="1:7" s="15" customFormat="1" ht="12" x14ac:dyDescent="0.2">
      <c r="A18" s="51" t="s">
        <v>10</v>
      </c>
      <c r="B18" s="54">
        <v>16020452.724273801</v>
      </c>
      <c r="C18" s="54">
        <v>11803926.2911602</v>
      </c>
      <c r="D18" s="73">
        <f>IFERROR(((B18/C18)-1)*100,IF(B18+C18&lt;&gt;0,100,0))</f>
        <v>35.721389045535631</v>
      </c>
      <c r="E18" s="54">
        <v>458108888.341362</v>
      </c>
      <c r="F18" s="54">
        <v>351421485.55357802</v>
      </c>
      <c r="G18" s="73">
        <f>IFERROR(((E18/F18)-1)*100,IF(E18+F18&lt;&gt;0,100,0))</f>
        <v>30.358816171903726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23011590.317129999</v>
      </c>
      <c r="C24" s="53">
        <v>19873394.660939999</v>
      </c>
      <c r="D24" s="52">
        <f>B24-C24</f>
        <v>3138195.6561900005</v>
      </c>
      <c r="E24" s="54">
        <v>646588269.43619001</v>
      </c>
      <c r="F24" s="54">
        <v>418259388.05212998</v>
      </c>
      <c r="G24" s="52">
        <f>E24-F24</f>
        <v>228328881.38406003</v>
      </c>
    </row>
    <row r="25" spans="1:7" s="15" customFormat="1" ht="12" x14ac:dyDescent="0.2">
      <c r="A25" s="55" t="s">
        <v>15</v>
      </c>
      <c r="B25" s="53">
        <v>26746644.751979999</v>
      </c>
      <c r="C25" s="53">
        <v>32952883.71497</v>
      </c>
      <c r="D25" s="52">
        <f>B25-C25</f>
        <v>-6206238.9629900008</v>
      </c>
      <c r="E25" s="54">
        <v>702555095.31445003</v>
      </c>
      <c r="F25" s="54">
        <v>548799619.97192001</v>
      </c>
      <c r="G25" s="52">
        <f>E25-F25</f>
        <v>153755475.34253001</v>
      </c>
    </row>
    <row r="26" spans="1:7" s="25" customFormat="1" ht="12" x14ac:dyDescent="0.2">
      <c r="A26" s="56" t="s">
        <v>16</v>
      </c>
      <c r="B26" s="57">
        <f>B24-B25</f>
        <v>-3735054.4348499998</v>
      </c>
      <c r="C26" s="57">
        <f>C24-C25</f>
        <v>-13079489.054030001</v>
      </c>
      <c r="D26" s="57"/>
      <c r="E26" s="57">
        <f>E24-E25</f>
        <v>-55966825.878260016</v>
      </c>
      <c r="F26" s="57">
        <f>F24-F25</f>
        <v>-130540231.91979003</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112610.78505938999</v>
      </c>
      <c r="C33" s="104">
        <v>94710.476782099999</v>
      </c>
      <c r="D33" s="73">
        <f t="shared" ref="D33:D42" si="0">IFERROR(((B33/C33)-1)*100,IF(B33+C33&lt;&gt;0,100,0))</f>
        <v>18.90002973849785</v>
      </c>
      <c r="E33" s="51"/>
      <c r="F33" s="104">
        <v>116493.6</v>
      </c>
      <c r="G33" s="104">
        <v>112520.41</v>
      </c>
    </row>
    <row r="34" spans="1:7" s="15" customFormat="1" ht="12" x14ac:dyDescent="0.2">
      <c r="A34" s="51" t="s">
        <v>23</v>
      </c>
      <c r="B34" s="104">
        <v>107556.81083207999</v>
      </c>
      <c r="C34" s="104">
        <v>94635.392706600003</v>
      </c>
      <c r="D34" s="73">
        <f t="shared" si="0"/>
        <v>13.653896027610424</v>
      </c>
      <c r="E34" s="51"/>
      <c r="F34" s="104">
        <v>108623.93</v>
      </c>
      <c r="G34" s="104">
        <v>105978.04</v>
      </c>
    </row>
    <row r="35" spans="1:7" s="15" customFormat="1" ht="12" x14ac:dyDescent="0.2">
      <c r="A35" s="51" t="s">
        <v>24</v>
      </c>
      <c r="B35" s="104">
        <v>110449.26686661001</v>
      </c>
      <c r="C35" s="104">
        <v>91118.020638179994</v>
      </c>
      <c r="D35" s="73">
        <f t="shared" si="0"/>
        <v>21.215612557248509</v>
      </c>
      <c r="E35" s="51"/>
      <c r="F35" s="104">
        <v>110703.38</v>
      </c>
      <c r="G35" s="104">
        <v>108285.05</v>
      </c>
    </row>
    <row r="36" spans="1:7" s="15" customFormat="1" ht="12" x14ac:dyDescent="0.2">
      <c r="A36" s="51" t="s">
        <v>25</v>
      </c>
      <c r="B36" s="104">
        <v>104258.73394484</v>
      </c>
      <c r="C36" s="104">
        <v>87134.077784420006</v>
      </c>
      <c r="D36" s="73">
        <f t="shared" si="0"/>
        <v>19.653224772503375</v>
      </c>
      <c r="E36" s="51"/>
      <c r="F36" s="104">
        <v>108589.58</v>
      </c>
      <c r="G36" s="104">
        <v>104138.67</v>
      </c>
    </row>
    <row r="37" spans="1:7" s="15" customFormat="1" ht="12" x14ac:dyDescent="0.2">
      <c r="A37" s="51" t="s">
        <v>79</v>
      </c>
      <c r="B37" s="104">
        <v>108090.33151234</v>
      </c>
      <c r="C37" s="104">
        <v>75938.807644569999</v>
      </c>
      <c r="D37" s="73">
        <f t="shared" si="0"/>
        <v>42.338726225798197</v>
      </c>
      <c r="E37" s="51"/>
      <c r="F37" s="104">
        <v>123277.22</v>
      </c>
      <c r="G37" s="104">
        <v>107298.32</v>
      </c>
    </row>
    <row r="38" spans="1:7" s="15" customFormat="1" ht="12" x14ac:dyDescent="0.2">
      <c r="A38" s="51" t="s">
        <v>26</v>
      </c>
      <c r="B38" s="104">
        <v>130620.64789542</v>
      </c>
      <c r="C38" s="104">
        <v>133182.89090554</v>
      </c>
      <c r="D38" s="73">
        <f t="shared" si="0"/>
        <v>-1.9238529759331269</v>
      </c>
      <c r="E38" s="51"/>
      <c r="F38" s="104">
        <v>132299.13</v>
      </c>
      <c r="G38" s="104">
        <v>129556.66</v>
      </c>
    </row>
    <row r="39" spans="1:7" s="15" customFormat="1" ht="12" x14ac:dyDescent="0.2">
      <c r="A39" s="51" t="s">
        <v>27</v>
      </c>
      <c r="B39" s="104">
        <v>26950.473321779999</v>
      </c>
      <c r="C39" s="104">
        <v>20760.05630824</v>
      </c>
      <c r="D39" s="73">
        <f t="shared" si="0"/>
        <v>29.818883540710452</v>
      </c>
      <c r="E39" s="51"/>
      <c r="F39" s="104">
        <v>27106.19</v>
      </c>
      <c r="G39" s="104">
        <v>25845.32</v>
      </c>
    </row>
    <row r="40" spans="1:7" s="15" customFormat="1" ht="12" x14ac:dyDescent="0.2">
      <c r="A40" s="51" t="s">
        <v>28</v>
      </c>
      <c r="B40" s="104">
        <v>146031.50042587999</v>
      </c>
      <c r="C40" s="104">
        <v>130073.44206024001</v>
      </c>
      <c r="D40" s="73">
        <f t="shared" si="0"/>
        <v>12.268498559644048</v>
      </c>
      <c r="E40" s="51"/>
      <c r="F40" s="104">
        <v>146598.54</v>
      </c>
      <c r="G40" s="104">
        <v>143207.19</v>
      </c>
    </row>
    <row r="41" spans="1:7" s="15" customFormat="1" ht="12" x14ac:dyDescent="0.2">
      <c r="A41" s="51" t="s">
        <v>29</v>
      </c>
      <c r="B41" s="59"/>
      <c r="C41" s="59"/>
      <c r="D41" s="73">
        <f t="shared" si="0"/>
        <v>0</v>
      </c>
      <c r="E41" s="51"/>
      <c r="F41" s="59"/>
      <c r="G41" s="59"/>
    </row>
    <row r="42" spans="1:7" s="15" customFormat="1" ht="12" x14ac:dyDescent="0.2">
      <c r="A42" s="51" t="s">
        <v>78</v>
      </c>
      <c r="B42" s="104">
        <v>633.26982550000002</v>
      </c>
      <c r="C42" s="104">
        <v>595.87207996999996</v>
      </c>
      <c r="D42" s="73">
        <f t="shared" si="0"/>
        <v>6.2761365714404604</v>
      </c>
      <c r="E42" s="51"/>
      <c r="F42" s="104">
        <v>635.21</v>
      </c>
      <c r="G42" s="104">
        <v>628.36</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24588.688256051999</v>
      </c>
      <c r="D48" s="59"/>
      <c r="E48" s="105">
        <v>21252.3856839531</v>
      </c>
      <c r="F48" s="59"/>
      <c r="G48" s="73">
        <f>IFERROR(((C48/E48)-1)*100,IF(C48+E48&lt;&gt;0,100,0))</f>
        <v>15.698484968762916</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3096</v>
      </c>
      <c r="D54" s="62"/>
      <c r="E54" s="106">
        <v>775812</v>
      </c>
      <c r="F54" s="106">
        <v>125189346.465</v>
      </c>
      <c r="G54" s="106">
        <v>13989589.541999999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3860</v>
      </c>
      <c r="C68" s="53">
        <v>4827</v>
      </c>
      <c r="D68" s="73">
        <f>IFERROR(((B68/C68)-1)*100,IF(B68+C68&lt;&gt;0,100,0))</f>
        <v>-20.0331468821214</v>
      </c>
      <c r="E68" s="53">
        <v>150699</v>
      </c>
      <c r="F68" s="53">
        <v>144105</v>
      </c>
      <c r="G68" s="73">
        <f>IFERROR(((E68/F68)-1)*100,IF(E68+F68&lt;&gt;0,100,0))</f>
        <v>4.5758301238680188</v>
      </c>
    </row>
    <row r="69" spans="1:7" s="15" customFormat="1" ht="12" x14ac:dyDescent="0.2">
      <c r="A69" s="66" t="s">
        <v>54</v>
      </c>
      <c r="B69" s="54">
        <v>197730881.38499999</v>
      </c>
      <c r="C69" s="53">
        <v>195402524.51499999</v>
      </c>
      <c r="D69" s="73">
        <f>IFERROR(((B69/C69)-1)*100,IF(B69+C69&lt;&gt;0,100,0))</f>
        <v>1.1915694926557974</v>
      </c>
      <c r="E69" s="53">
        <v>6575122789.8310003</v>
      </c>
      <c r="F69" s="53">
        <v>6591176674.0629997</v>
      </c>
      <c r="G69" s="73">
        <f>IFERROR(((E69/F69)-1)*100,IF(E69+F69&lt;&gt;0,100,0))</f>
        <v>-0.24356628604985664</v>
      </c>
    </row>
    <row r="70" spans="1:7" s="15" customFormat="1" ht="12" x14ac:dyDescent="0.2">
      <c r="A70" s="66" t="s">
        <v>55</v>
      </c>
      <c r="B70" s="54">
        <v>211465524.14943001</v>
      </c>
      <c r="C70" s="53">
        <v>185356408.23525</v>
      </c>
      <c r="D70" s="73">
        <f>IFERROR(((B70/C70)-1)*100,IF(B70+C70&lt;&gt;0,100,0))</f>
        <v>14.085898708742196</v>
      </c>
      <c r="E70" s="53">
        <v>6815660541.9318104</v>
      </c>
      <c r="F70" s="53">
        <v>6080169010.71698</v>
      </c>
      <c r="G70" s="73">
        <f>IFERROR(((E70/F70)-1)*100,IF(E70+F70&lt;&gt;0,100,0))</f>
        <v>12.096563926404746</v>
      </c>
    </row>
    <row r="71" spans="1:7" s="15" customFormat="1" ht="12" x14ac:dyDescent="0.2">
      <c r="A71" s="66" t="s">
        <v>93</v>
      </c>
      <c r="B71" s="73">
        <f>IFERROR(B69/B68/1000,)</f>
        <v>51.225616939119163</v>
      </c>
      <c r="C71" s="73">
        <f>IFERROR(C69/C68/1000,)</f>
        <v>40.481152789517296</v>
      </c>
      <c r="D71" s="73">
        <f>IFERROR(((B71/C71)-1)*100,IF(B71+C71&lt;&gt;0,100,0))</f>
        <v>26.541892730841845</v>
      </c>
      <c r="E71" s="73">
        <f>IFERROR(E69/E68/1000,)</f>
        <v>43.630832253903478</v>
      </c>
      <c r="F71" s="73">
        <f>IFERROR(F69/F68/1000,)</f>
        <v>45.738709094500535</v>
      </c>
      <c r="G71" s="73">
        <f>IFERROR(((E71/F71)-1)*100,IF(E71+F71&lt;&gt;0,100,0))</f>
        <v>-4.6085184351005282</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2310</v>
      </c>
      <c r="C74" s="53">
        <v>2294</v>
      </c>
      <c r="D74" s="73">
        <f>IFERROR(((B74/C74)-1)*100,IF(B74+C74&lt;&gt;0,100,0))</f>
        <v>0.69747166521361148</v>
      </c>
      <c r="E74" s="53">
        <v>74395</v>
      </c>
      <c r="F74" s="53">
        <v>62016</v>
      </c>
      <c r="G74" s="73">
        <f>IFERROR(((E74/F74)-1)*100,IF(E74+F74&lt;&gt;0,100,0))</f>
        <v>19.960977812177493</v>
      </c>
    </row>
    <row r="75" spans="1:7" s="15" customFormat="1" ht="12" x14ac:dyDescent="0.2">
      <c r="A75" s="66" t="s">
        <v>54</v>
      </c>
      <c r="B75" s="54">
        <v>536634064.15600002</v>
      </c>
      <c r="C75" s="53">
        <v>632892311.71200001</v>
      </c>
      <c r="D75" s="73">
        <f>IFERROR(((B75/C75)-1)*100,IF(B75+C75&lt;&gt;0,100,0))</f>
        <v>-15.209261634987703</v>
      </c>
      <c r="E75" s="53">
        <v>18287621835.591</v>
      </c>
      <c r="F75" s="53">
        <v>17603067852.778</v>
      </c>
      <c r="G75" s="73">
        <f>IFERROR(((E75/F75)-1)*100,IF(E75+F75&lt;&gt;0,100,0))</f>
        <v>3.8888334041441874</v>
      </c>
    </row>
    <row r="76" spans="1:7" s="15" customFormat="1" ht="12" x14ac:dyDescent="0.2">
      <c r="A76" s="66" t="s">
        <v>55</v>
      </c>
      <c r="B76" s="54">
        <v>579809035.96793997</v>
      </c>
      <c r="C76" s="53">
        <v>599676889.44388998</v>
      </c>
      <c r="D76" s="73">
        <f>IFERROR(((B76/C76)-1)*100,IF(B76+C76&lt;&gt;0,100,0))</f>
        <v>-3.3130930715663309</v>
      </c>
      <c r="E76" s="53">
        <v>19187226397.658901</v>
      </c>
      <c r="F76" s="53">
        <v>16422762086.1024</v>
      </c>
      <c r="G76" s="73">
        <f>IFERROR(((E76/F76)-1)*100,IF(E76+F76&lt;&gt;0,100,0))</f>
        <v>16.833126468390482</v>
      </c>
    </row>
    <row r="77" spans="1:7" s="15" customFormat="1" ht="12" x14ac:dyDescent="0.2">
      <c r="A77" s="66" t="s">
        <v>93</v>
      </c>
      <c r="B77" s="73">
        <f>IFERROR(B75/B74/1000,)</f>
        <v>232.30911868225107</v>
      </c>
      <c r="C77" s="73">
        <f>IFERROR(C75/C74/1000,)</f>
        <v>275.89028409415869</v>
      </c>
      <c r="D77" s="73">
        <f>IFERROR(((B77/C77)-1)*100,IF(B77+C77&lt;&gt;0,100,0))</f>
        <v>-15.796556792494288</v>
      </c>
      <c r="E77" s="73">
        <f>IFERROR(E75/E74/1000,)</f>
        <v>245.81788877735062</v>
      </c>
      <c r="F77" s="73">
        <f>IFERROR(F75/F74/1000,)</f>
        <v>283.84719834845845</v>
      </c>
      <c r="G77" s="73">
        <f>IFERROR(((E77/F77)-1)*100,IF(E77+F77&lt;&gt;0,100,0))</f>
        <v>-13.397810438989088</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168</v>
      </c>
      <c r="C80" s="53">
        <v>85</v>
      </c>
      <c r="D80" s="73">
        <f>IFERROR(((B80/C80)-1)*100,IF(B80+C80&lt;&gt;0,100,0))</f>
        <v>97.64705882352942</v>
      </c>
      <c r="E80" s="53">
        <v>7064</v>
      </c>
      <c r="F80" s="53">
        <v>8018</v>
      </c>
      <c r="G80" s="73">
        <f>IFERROR(((E80/F80)-1)*100,IF(E80+F80&lt;&gt;0,100,0))</f>
        <v>-11.898228984784232</v>
      </c>
    </row>
    <row r="81" spans="1:7" s="15" customFormat="1" ht="12" x14ac:dyDescent="0.2">
      <c r="A81" s="66" t="s">
        <v>54</v>
      </c>
      <c r="B81" s="54">
        <v>19918866.223000001</v>
      </c>
      <c r="C81" s="53">
        <v>8545575.4930000007</v>
      </c>
      <c r="D81" s="73">
        <f>IFERROR(((B81/C81)-1)*100,IF(B81+C81&lt;&gt;0,100,0))</f>
        <v>133.0898163536942</v>
      </c>
      <c r="E81" s="53">
        <v>586603427.75899994</v>
      </c>
      <c r="F81" s="53">
        <v>515385047.45999998</v>
      </c>
      <c r="G81" s="73">
        <f>IFERROR(((E81/F81)-1)*100,IF(E81+F81&lt;&gt;0,100,0))</f>
        <v>13.818480115010967</v>
      </c>
    </row>
    <row r="82" spans="1:7" s="15" customFormat="1" ht="12" x14ac:dyDescent="0.2">
      <c r="A82" s="66" t="s">
        <v>55</v>
      </c>
      <c r="B82" s="54">
        <v>3962630.3158199498</v>
      </c>
      <c r="C82" s="53">
        <v>2352570.6615100098</v>
      </c>
      <c r="D82" s="73">
        <f>IFERROR(((B82/C82)-1)*100,IF(B82+C82&lt;&gt;0,100,0))</f>
        <v>68.438312211056612</v>
      </c>
      <c r="E82" s="53">
        <v>110421757.444703</v>
      </c>
      <c r="F82" s="53">
        <v>119395155.20707799</v>
      </c>
      <c r="G82" s="73">
        <f>IFERROR(((E82/F82)-1)*100,IF(E82+F82&lt;&gt;0,100,0))</f>
        <v>-7.5157134699574746</v>
      </c>
    </row>
    <row r="83" spans="1:7" x14ac:dyDescent="0.2">
      <c r="A83" s="66" t="s">
        <v>93</v>
      </c>
      <c r="B83" s="73">
        <f>IFERROR(B81/B80/1000,)</f>
        <v>118.56467989880953</v>
      </c>
      <c r="C83" s="73">
        <f>IFERROR(C81/C80/1000,)</f>
        <v>100.53618227058824</v>
      </c>
      <c r="D83" s="73">
        <f>IFERROR(((B83/C83)-1)*100,IF(B83+C83&lt;&gt;0,100,0))</f>
        <v>17.932347559904805</v>
      </c>
      <c r="E83" s="73">
        <f>IFERROR(E81/E80/1000,)</f>
        <v>83.041255345271793</v>
      </c>
      <c r="F83" s="73">
        <f>IFERROR(F81/F80/1000,)</f>
        <v>64.278504297829883</v>
      </c>
      <c r="G83" s="73">
        <f>IFERROR(((E83/F83)-1)*100,IF(E83+F83&lt;&gt;0,100,0))</f>
        <v>29.189775419331543</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6338</v>
      </c>
      <c r="C86" s="51">
        <f>C68+C74+C80</f>
        <v>7206</v>
      </c>
      <c r="D86" s="73">
        <f>IFERROR(((B86/C86)-1)*100,IF(B86+C86&lt;&gt;0,100,0))</f>
        <v>-12.045517624202052</v>
      </c>
      <c r="E86" s="51">
        <f>E68+E74+E80</f>
        <v>232158</v>
      </c>
      <c r="F86" s="51">
        <f>F68+F74+F80</f>
        <v>214139</v>
      </c>
      <c r="G86" s="73">
        <f>IFERROR(((E86/F86)-1)*100,IF(E86+F86&lt;&gt;0,100,0))</f>
        <v>8.4146278818898033</v>
      </c>
    </row>
    <row r="87" spans="1:7" s="15" customFormat="1" ht="12" x14ac:dyDescent="0.2">
      <c r="A87" s="66" t="s">
        <v>54</v>
      </c>
      <c r="B87" s="51">
        <f t="shared" ref="B87:C87" si="1">B69+B75+B81</f>
        <v>754283811.76400006</v>
      </c>
      <c r="C87" s="51">
        <f t="shared" si="1"/>
        <v>836840411.72000003</v>
      </c>
      <c r="D87" s="73">
        <f>IFERROR(((B87/C87)-1)*100,IF(B87+C87&lt;&gt;0,100,0))</f>
        <v>-9.8652740474515674</v>
      </c>
      <c r="E87" s="51">
        <f t="shared" ref="E87:F87" si="2">E69+E75+E81</f>
        <v>25449348053.181</v>
      </c>
      <c r="F87" s="51">
        <f t="shared" si="2"/>
        <v>24709629574.300999</v>
      </c>
      <c r="G87" s="73">
        <f>IFERROR(((E87/F87)-1)*100,IF(E87+F87&lt;&gt;0,100,0))</f>
        <v>2.9936445492057873</v>
      </c>
    </row>
    <row r="88" spans="1:7" s="15" customFormat="1" ht="12" x14ac:dyDescent="0.2">
      <c r="A88" s="66" t="s">
        <v>55</v>
      </c>
      <c r="B88" s="51">
        <f t="shared" ref="B88:C88" si="3">B70+B76+B82</f>
        <v>795237190.43318999</v>
      </c>
      <c r="C88" s="51">
        <f t="shared" si="3"/>
        <v>787385868.34064996</v>
      </c>
      <c r="D88" s="73">
        <f>IFERROR(((B88/C88)-1)*100,IF(B88+C88&lt;&gt;0,100,0))</f>
        <v>0.99713779586698692</v>
      </c>
      <c r="E88" s="51">
        <f t="shared" ref="E88:F88" si="4">E70+E76+E82</f>
        <v>26113308697.035416</v>
      </c>
      <c r="F88" s="51">
        <f t="shared" si="4"/>
        <v>22622326252.026459</v>
      </c>
      <c r="G88" s="73">
        <f>IFERROR(((E88/F88)-1)*100,IF(E88+F88&lt;&gt;0,100,0))</f>
        <v>15.431580316353365</v>
      </c>
    </row>
    <row r="89" spans="1:7" x14ac:dyDescent="0.2">
      <c r="A89" s="66" t="s">
        <v>94</v>
      </c>
      <c r="B89" s="73">
        <f>IFERROR((B75/B87)*100,IF(B75+B87&lt;&gt;0,100,0))</f>
        <v>71.144847043847449</v>
      </c>
      <c r="C89" s="73">
        <f>IFERROR((C75/C87)*100,IF(C75+C87&lt;&gt;0,100,0))</f>
        <v>75.628794074509941</v>
      </c>
      <c r="D89" s="73">
        <f>IFERROR(((B89/C89)-1)*100,IF(B89+C89&lt;&gt;0,100,0))</f>
        <v>-5.928888706389901</v>
      </c>
      <c r="E89" s="73">
        <f>IFERROR((E75/E87)*100,IF(E75+E87&lt;&gt;0,100,0))</f>
        <v>71.858901050729145</v>
      </c>
      <c r="F89" s="73">
        <f>IFERROR((F75/F87)*100,IF(F75+F87&lt;&gt;0,100,0))</f>
        <v>71.239707579776478</v>
      </c>
      <c r="G89" s="73">
        <f>IFERROR(((E89/F89)-1)*100,IF(E89+F89&lt;&gt;0,100,0))</f>
        <v>0.86916902383304961</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105142446.881</v>
      </c>
      <c r="C97" s="107">
        <v>99532648.502000004</v>
      </c>
      <c r="D97" s="52">
        <f>B97-C97</f>
        <v>5609798.3789999932</v>
      </c>
      <c r="E97" s="107">
        <v>3081668220.5949998</v>
      </c>
      <c r="F97" s="107">
        <v>2593109731.0300002</v>
      </c>
      <c r="G97" s="68">
        <f>E97-F97</f>
        <v>488558489.56499958</v>
      </c>
    </row>
    <row r="98" spans="1:7" s="15" customFormat="1" ht="13.5" x14ac:dyDescent="0.2">
      <c r="A98" s="66" t="s">
        <v>88</v>
      </c>
      <c r="B98" s="53">
        <v>106800969.162</v>
      </c>
      <c r="C98" s="107">
        <v>94531169.175999999</v>
      </c>
      <c r="D98" s="52">
        <f>B98-C98</f>
        <v>12269799.986000001</v>
      </c>
      <c r="E98" s="107">
        <v>3051434098.4369998</v>
      </c>
      <c r="F98" s="107">
        <v>2525327449.336</v>
      </c>
      <c r="G98" s="68">
        <f>E98-F98</f>
        <v>526106649.10099983</v>
      </c>
    </row>
    <row r="99" spans="1:7" s="15" customFormat="1" ht="12" x14ac:dyDescent="0.2">
      <c r="A99" s="69" t="s">
        <v>16</v>
      </c>
      <c r="B99" s="52">
        <f>B97-B98</f>
        <v>-1658522.2810000032</v>
      </c>
      <c r="C99" s="52">
        <f>C97-C98</f>
        <v>5001479.326000005</v>
      </c>
      <c r="D99" s="70"/>
      <c r="E99" s="52">
        <f>E97-E98</f>
        <v>30234122.157999992</v>
      </c>
      <c r="F99" s="70">
        <f>F97-F98</f>
        <v>67782281.694000244</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1420.0846049270299</v>
      </c>
      <c r="C111" s="108">
        <v>1167.65777732939</v>
      </c>
      <c r="D111" s="73">
        <f>IFERROR(((B111/C111)-1)*100,IF(B111+C111&lt;&gt;0,100,0))</f>
        <v>21.618220038321347</v>
      </c>
      <c r="E111" s="72"/>
      <c r="F111" s="109">
        <v>1428.8071962424001</v>
      </c>
      <c r="G111" s="109">
        <v>1417.4572096908</v>
      </c>
    </row>
    <row r="112" spans="1:7" s="15" customFormat="1" ht="12" x14ac:dyDescent="0.2">
      <c r="A112" s="66" t="s">
        <v>50</v>
      </c>
      <c r="B112" s="109">
        <v>1393.6111883461799</v>
      </c>
      <c r="C112" s="108">
        <v>1149.46626113604</v>
      </c>
      <c r="D112" s="73">
        <f>IFERROR(((B112/C112)-1)*100,IF(B112+C112&lt;&gt;0,100,0))</f>
        <v>21.239851526294196</v>
      </c>
      <c r="E112" s="72"/>
      <c r="F112" s="109">
        <v>1402.3249829506999</v>
      </c>
      <c r="G112" s="109">
        <v>1390.9613552896701</v>
      </c>
    </row>
    <row r="113" spans="1:7" s="15" customFormat="1" ht="12" x14ac:dyDescent="0.2">
      <c r="A113" s="66" t="s">
        <v>51</v>
      </c>
      <c r="B113" s="109">
        <v>1587.23031906135</v>
      </c>
      <c r="C113" s="108">
        <v>1269.19672639392</v>
      </c>
      <c r="D113" s="73">
        <f>IFERROR(((B113/C113)-1)*100,IF(B113+C113&lt;&gt;0,100,0))</f>
        <v>25.057864242294148</v>
      </c>
      <c r="E113" s="72"/>
      <c r="F113" s="109">
        <v>1595.7964158226901</v>
      </c>
      <c r="G113" s="109">
        <v>1584.82403132133</v>
      </c>
    </row>
    <row r="114" spans="1:7" s="25" customFormat="1" ht="12" x14ac:dyDescent="0.2">
      <c r="A114" s="69" t="s">
        <v>52</v>
      </c>
      <c r="B114" s="73"/>
      <c r="C114" s="72"/>
      <c r="D114" s="74"/>
      <c r="E114" s="72"/>
      <c r="F114" s="58"/>
      <c r="G114" s="58"/>
    </row>
    <row r="115" spans="1:7" s="15" customFormat="1" ht="12" x14ac:dyDescent="0.2">
      <c r="A115" s="66" t="s">
        <v>56</v>
      </c>
      <c r="B115" s="109">
        <v>877.37164445715496</v>
      </c>
      <c r="C115" s="108">
        <v>813.83699010097996</v>
      </c>
      <c r="D115" s="73">
        <f>IFERROR(((B115/C115)-1)*100,IF(B115+C115&lt;&gt;0,100,0))</f>
        <v>7.8068034666612718</v>
      </c>
      <c r="E115" s="72"/>
      <c r="F115" s="109">
        <v>877.78092068518094</v>
      </c>
      <c r="G115" s="109">
        <v>877.126564544811</v>
      </c>
    </row>
    <row r="116" spans="1:7" s="15" customFormat="1" ht="12" x14ac:dyDescent="0.2">
      <c r="A116" s="66" t="s">
        <v>57</v>
      </c>
      <c r="B116" s="109">
        <v>1286.48613822945</v>
      </c>
      <c r="C116" s="108">
        <v>1138.3734300011999</v>
      </c>
      <c r="D116" s="73">
        <f>IFERROR(((B116/C116)-1)*100,IF(B116+C116&lt;&gt;0,100,0))</f>
        <v>13.010906994561001</v>
      </c>
      <c r="E116" s="72"/>
      <c r="F116" s="109">
        <v>1291.17295236424</v>
      </c>
      <c r="G116" s="109">
        <v>1285.1815488447301</v>
      </c>
    </row>
    <row r="117" spans="1:7" s="15" customFormat="1" ht="12" x14ac:dyDescent="0.2">
      <c r="A117" s="66" t="s">
        <v>59</v>
      </c>
      <c r="B117" s="109">
        <v>1683.92298577578</v>
      </c>
      <c r="C117" s="108">
        <v>1370.3598721322901</v>
      </c>
      <c r="D117" s="73">
        <f>IFERROR(((B117/C117)-1)*100,IF(B117+C117&lt;&gt;0,100,0))</f>
        <v>22.881807911930707</v>
      </c>
      <c r="E117" s="72"/>
      <c r="F117" s="109">
        <v>1693.7953318141001</v>
      </c>
      <c r="G117" s="109">
        <v>1678.5659714354499</v>
      </c>
    </row>
    <row r="118" spans="1:7" s="15" customFormat="1" ht="12" x14ac:dyDescent="0.2">
      <c r="A118" s="66" t="s">
        <v>58</v>
      </c>
      <c r="B118" s="109">
        <v>1651.9053952650199</v>
      </c>
      <c r="C118" s="108">
        <v>1259.9035752924101</v>
      </c>
      <c r="D118" s="73">
        <f>IFERROR(((B118/C118)-1)*100,IF(B118+C118&lt;&gt;0,100,0))</f>
        <v>31.113636603629004</v>
      </c>
      <c r="E118" s="72"/>
      <c r="F118" s="109">
        <v>1665.8764568945701</v>
      </c>
      <c r="G118" s="109">
        <v>1649.15965969133</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208</v>
      </c>
      <c r="C127" s="53">
        <v>73</v>
      </c>
      <c r="D127" s="73">
        <f>IFERROR(((B127/C127)-1)*100,IF(B127+C127&lt;&gt;0,100,0))</f>
        <v>184.93150684931504</v>
      </c>
      <c r="E127" s="53">
        <v>6132</v>
      </c>
      <c r="F127" s="53">
        <v>6362</v>
      </c>
      <c r="G127" s="73">
        <f>IFERROR(((E127/F127)-1)*100,IF(E127+F127&lt;&gt;0,100,0))</f>
        <v>-3.6152153410877075</v>
      </c>
    </row>
    <row r="128" spans="1:7" s="15" customFormat="1" ht="12" x14ac:dyDescent="0.2">
      <c r="A128" s="66" t="s">
        <v>74</v>
      </c>
      <c r="B128" s="54">
        <v>1</v>
      </c>
      <c r="C128" s="53">
        <v>2</v>
      </c>
      <c r="D128" s="73">
        <f>IFERROR(((B128/C128)-1)*100,IF(B128+C128&lt;&gt;0,100,0))</f>
        <v>-50</v>
      </c>
      <c r="E128" s="53">
        <v>179</v>
      </c>
      <c r="F128" s="53">
        <v>207</v>
      </c>
      <c r="G128" s="73">
        <f>IFERROR(((E128/F128)-1)*100,IF(E128+F128&lt;&gt;0,100,0))</f>
        <v>-13.526570048309184</v>
      </c>
    </row>
    <row r="129" spans="1:7" s="25" customFormat="1" ht="12" x14ac:dyDescent="0.2">
      <c r="A129" s="69" t="s">
        <v>34</v>
      </c>
      <c r="B129" s="70">
        <f>SUM(B126:B128)</f>
        <v>209</v>
      </c>
      <c r="C129" s="70">
        <f>SUM(C126:C128)</f>
        <v>75</v>
      </c>
      <c r="D129" s="73">
        <f>IFERROR(((B129/C129)-1)*100,IF(B129+C129&lt;&gt;0,100,0))</f>
        <v>178.66666666666666</v>
      </c>
      <c r="E129" s="70">
        <f>SUM(E126:E128)</f>
        <v>6311</v>
      </c>
      <c r="F129" s="70">
        <f>SUM(F126:F128)</f>
        <v>6569</v>
      </c>
      <c r="G129" s="73">
        <f>IFERROR(((E129/F129)-1)*100,IF(E129+F129&lt;&gt;0,100,0))</f>
        <v>-3.9275384381184386</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10</v>
      </c>
      <c r="C132" s="53">
        <v>28</v>
      </c>
      <c r="D132" s="73">
        <f>IFERROR(((B132/C132)-1)*100,IF(B132+C132&lt;&gt;0,100,0))</f>
        <v>-64.285714285714278</v>
      </c>
      <c r="E132" s="53">
        <v>428</v>
      </c>
      <c r="F132" s="53">
        <v>686</v>
      </c>
      <c r="G132" s="73">
        <f>IFERROR(((E132/F132)-1)*100,IF(E132+F132&lt;&gt;0,100,0))</f>
        <v>-37.609329446064145</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10</v>
      </c>
      <c r="C134" s="70">
        <f>SUM(C132:C133)</f>
        <v>28</v>
      </c>
      <c r="D134" s="73">
        <f>IFERROR(((B134/C134)-1)*100,IF(B134+C134&lt;&gt;0,100,0))</f>
        <v>-64.285714285714278</v>
      </c>
      <c r="E134" s="70">
        <f>SUM(E132:E133)</f>
        <v>428</v>
      </c>
      <c r="F134" s="70">
        <f>SUM(F132:F133)</f>
        <v>686</v>
      </c>
      <c r="G134" s="73">
        <f>IFERROR(((E134/F134)-1)*100,IF(E134+F134&lt;&gt;0,100,0))</f>
        <v>-37.609329446064145</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61607</v>
      </c>
      <c r="C138" s="53">
        <v>54229</v>
      </c>
      <c r="D138" s="73">
        <f>IFERROR(((B138/C138)-1)*100,IF(B138+C138&lt;&gt;0,100,0))</f>
        <v>13.605266554795413</v>
      </c>
      <c r="E138" s="53">
        <v>7826380</v>
      </c>
      <c r="F138" s="53">
        <v>7873221</v>
      </c>
      <c r="G138" s="73">
        <f>IFERROR(((E138/F138)-1)*100,IF(E138+F138&lt;&gt;0,100,0))</f>
        <v>-0.59494074915463768</v>
      </c>
    </row>
    <row r="139" spans="1:7" s="15" customFormat="1" ht="12" x14ac:dyDescent="0.2">
      <c r="A139" s="66" t="s">
        <v>74</v>
      </c>
      <c r="B139" s="54">
        <v>2</v>
      </c>
      <c r="C139" s="53">
        <v>42</v>
      </c>
      <c r="D139" s="73">
        <f>IFERROR(((B139/C139)-1)*100,IF(B139+C139&lt;&gt;0,100,0))</f>
        <v>-95.238095238095227</v>
      </c>
      <c r="E139" s="53">
        <v>4631</v>
      </c>
      <c r="F139" s="53">
        <v>7760</v>
      </c>
      <c r="G139" s="73">
        <f>IFERROR(((E139/F139)-1)*100,IF(E139+F139&lt;&gt;0,100,0))</f>
        <v>-40.322164948453612</v>
      </c>
    </row>
    <row r="140" spans="1:7" s="15" customFormat="1" ht="12" x14ac:dyDescent="0.2">
      <c r="A140" s="69" t="s">
        <v>34</v>
      </c>
      <c r="B140" s="70">
        <f>SUM(B137:B139)</f>
        <v>61609</v>
      </c>
      <c r="C140" s="70">
        <f>SUM(C137:C139)</f>
        <v>54271</v>
      </c>
      <c r="D140" s="73">
        <f>IFERROR(((B140/C140)-1)*100,IF(B140+C140&lt;&gt;0,100,0))</f>
        <v>13.521033332719124</v>
      </c>
      <c r="E140" s="70">
        <f>SUM(E137:E139)</f>
        <v>7831011</v>
      </c>
      <c r="F140" s="70">
        <f>SUM(F137:F139)</f>
        <v>7880981</v>
      </c>
      <c r="G140" s="73">
        <f>IFERROR(((E140/F140)-1)*100,IF(E140+F140&lt;&gt;0,100,0))</f>
        <v>-0.634058120429426</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13600</v>
      </c>
      <c r="C143" s="53">
        <v>34250</v>
      </c>
      <c r="D143" s="73">
        <f>IFERROR(((B143/C143)-1)*100,)</f>
        <v>-60.291970802919707</v>
      </c>
      <c r="E143" s="53">
        <v>379608</v>
      </c>
      <c r="F143" s="53">
        <v>310679</v>
      </c>
      <c r="G143" s="73">
        <f>IFERROR(((E143/F143)-1)*100,)</f>
        <v>22.186565554800943</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13600</v>
      </c>
      <c r="C145" s="70">
        <f>SUM(C143:C144)</f>
        <v>34250</v>
      </c>
      <c r="D145" s="73">
        <f>IFERROR(((B145/C145)-1)*100,)</f>
        <v>-60.291970802919707</v>
      </c>
      <c r="E145" s="70">
        <f>SUM(E143:E144)</f>
        <v>379608</v>
      </c>
      <c r="F145" s="70">
        <f>SUM(F143:F144)</f>
        <v>310679</v>
      </c>
      <c r="G145" s="73">
        <f>IFERROR(((E145/F145)-1)*100,)</f>
        <v>22.186565554800943</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6383104.8072100002</v>
      </c>
      <c r="C149" s="53">
        <v>5018434.64212</v>
      </c>
      <c r="D149" s="73">
        <f>IFERROR(((B149/C149)-1)*100,IF(B149+C149&lt;&gt;0,100,0))</f>
        <v>27.19314412578473</v>
      </c>
      <c r="E149" s="53">
        <v>801591639.07614005</v>
      </c>
      <c r="F149" s="53">
        <v>717130562.27402997</v>
      </c>
      <c r="G149" s="73">
        <f>IFERROR(((E149/F149)-1)*100,IF(E149+F149&lt;&gt;0,100,0))</f>
        <v>11.777642907071616</v>
      </c>
    </row>
    <row r="150" spans="1:7" x14ac:dyDescent="0.2">
      <c r="A150" s="66" t="s">
        <v>74</v>
      </c>
      <c r="B150" s="54">
        <v>28421.439999999999</v>
      </c>
      <c r="C150" s="53">
        <v>514340.4</v>
      </c>
      <c r="D150" s="73">
        <f>IFERROR(((B150/C150)-1)*100,IF(B150+C150&lt;&gt;0,100,0))</f>
        <v>-94.474196465998006</v>
      </c>
      <c r="E150" s="53">
        <v>53727191.600000001</v>
      </c>
      <c r="F150" s="53">
        <v>57697662.640000001</v>
      </c>
      <c r="G150" s="73">
        <f>IFERROR(((E150/F150)-1)*100,IF(E150+F150&lt;&gt;0,100,0))</f>
        <v>-6.8815110670486623</v>
      </c>
    </row>
    <row r="151" spans="1:7" s="15" customFormat="1" ht="12" x14ac:dyDescent="0.2">
      <c r="A151" s="69" t="s">
        <v>34</v>
      </c>
      <c r="B151" s="70">
        <f>SUM(B148:B150)</f>
        <v>6411526.2472100006</v>
      </c>
      <c r="C151" s="70">
        <f>SUM(C148:C150)</f>
        <v>5532775.0421200003</v>
      </c>
      <c r="D151" s="73">
        <f>IFERROR(((B151/C151)-1)*100,IF(B151+C151&lt;&gt;0,100,0))</f>
        <v>15.882648370848784</v>
      </c>
      <c r="E151" s="70">
        <f>SUM(E148:E150)</f>
        <v>855318830.67614007</v>
      </c>
      <c r="F151" s="70">
        <f>SUM(F148:F150)</f>
        <v>774828224.91402996</v>
      </c>
      <c r="G151" s="73">
        <f>IFERROR(((E151/F151)-1)*100,IF(E151+F151&lt;&gt;0,100,0))</f>
        <v>10.388187107025026</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14522.5</v>
      </c>
      <c r="C154" s="53">
        <v>58329.75</v>
      </c>
      <c r="D154" s="73">
        <f>IFERROR(((B154/C154)-1)*100,IF(B154+C154&lt;&gt;0,100,0))</f>
        <v>-75.102756312173469</v>
      </c>
      <c r="E154" s="53">
        <v>589969.80949000001</v>
      </c>
      <c r="F154" s="53">
        <v>437506.87021999998</v>
      </c>
      <c r="G154" s="73">
        <f>IFERROR(((E154/F154)-1)*100,IF(E154+F154&lt;&gt;0,100,0))</f>
        <v>34.848124600496931</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14522.5</v>
      </c>
      <c r="C156" s="70">
        <f>SUM(C154:C155)</f>
        <v>58329.75</v>
      </c>
      <c r="D156" s="73">
        <f>IFERROR(((B156/C156)-1)*100,IF(B156+C156&lt;&gt;0,100,0))</f>
        <v>-75.102756312173469</v>
      </c>
      <c r="E156" s="70">
        <f>SUM(E154:E155)</f>
        <v>589969.80949000001</v>
      </c>
      <c r="F156" s="70">
        <f>SUM(F154:F155)</f>
        <v>437506.87021999998</v>
      </c>
      <c r="G156" s="73">
        <f>IFERROR(((E156/F156)-1)*100,IF(E156+F156&lt;&gt;0,100,0))</f>
        <v>34.848124600496931</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1539920</v>
      </c>
      <c r="C160" s="53">
        <v>1343371</v>
      </c>
      <c r="D160" s="73">
        <f>IFERROR(((B160/C160)-1)*100,IF(B160+C160&lt;&gt;0,100,0))</f>
        <v>14.631028956260028</v>
      </c>
      <c r="E160" s="65"/>
      <c r="F160" s="65"/>
      <c r="G160" s="52"/>
    </row>
    <row r="161" spans="1:7" s="15" customFormat="1" ht="12" x14ac:dyDescent="0.2">
      <c r="A161" s="66" t="s">
        <v>74</v>
      </c>
      <c r="B161" s="54">
        <v>1067</v>
      </c>
      <c r="C161" s="53">
        <v>1477</v>
      </c>
      <c r="D161" s="73">
        <f>IFERROR(((B161/C161)-1)*100,IF(B161+C161&lt;&gt;0,100,0))</f>
        <v>-27.758970886932978</v>
      </c>
      <c r="E161" s="65"/>
      <c r="F161" s="65"/>
      <c r="G161" s="52"/>
    </row>
    <row r="162" spans="1:7" s="25" customFormat="1" ht="12" x14ac:dyDescent="0.2">
      <c r="A162" s="69" t="s">
        <v>34</v>
      </c>
      <c r="B162" s="70">
        <f>SUM(B159:B161)</f>
        <v>1540987</v>
      </c>
      <c r="C162" s="70">
        <f>SUM(C159:C161)</f>
        <v>1344848</v>
      </c>
      <c r="D162" s="73">
        <f>IFERROR(((B162/C162)-1)*100,IF(B162+C162&lt;&gt;0,100,0))</f>
        <v>14.584473486966566</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168139</v>
      </c>
      <c r="C165" s="53">
        <v>196084</v>
      </c>
      <c r="D165" s="73">
        <f>IFERROR(((B165/C165)-1)*100,IF(B165+C165&lt;&gt;0,100,0))</f>
        <v>-14.251545256114728</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168139</v>
      </c>
      <c r="C167" s="70">
        <f>SUM(C165:C166)</f>
        <v>196084</v>
      </c>
      <c r="D167" s="73">
        <f>IFERROR(((B167/C167)-1)*100,IF(B167+C167&lt;&gt;0,100,0))</f>
        <v>-14.251545256114728</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43122</v>
      </c>
      <c r="C175" s="88">
        <v>31626</v>
      </c>
      <c r="D175" s="73">
        <f>IFERROR(((B175/C175)-1)*100,IF(B175+C175&lt;&gt;0,100,0))</f>
        <v>36.349838740276994</v>
      </c>
      <c r="E175" s="88">
        <v>710528</v>
      </c>
      <c r="F175" s="88">
        <v>668498</v>
      </c>
      <c r="G175" s="73">
        <f>IFERROR(((E175/F175)-1)*100,IF(E175+F175&lt;&gt;0,100,0))</f>
        <v>6.2872289819864813</v>
      </c>
    </row>
    <row r="176" spans="1:7" x14ac:dyDescent="0.2">
      <c r="A176" s="66" t="s">
        <v>32</v>
      </c>
      <c r="B176" s="87">
        <v>164112</v>
      </c>
      <c r="C176" s="88">
        <v>119558</v>
      </c>
      <c r="D176" s="73">
        <f t="shared" ref="D176:D178" si="5">IFERROR(((B176/C176)-1)*100,IF(B176+C176&lt;&gt;0,100,0))</f>
        <v>37.265594941367361</v>
      </c>
      <c r="E176" s="88">
        <v>3140576</v>
      </c>
      <c r="F176" s="88">
        <v>2812252</v>
      </c>
      <c r="G176" s="73">
        <f>IFERROR(((E176/F176)-1)*100,IF(E176+F176&lt;&gt;0,100,0))</f>
        <v>11.674771677644813</v>
      </c>
    </row>
    <row r="177" spans="1:7" x14ac:dyDescent="0.2">
      <c r="A177" s="66" t="s">
        <v>91</v>
      </c>
      <c r="B177" s="87">
        <v>58698693.274570003</v>
      </c>
      <c r="C177" s="88">
        <v>56255420.189450003</v>
      </c>
      <c r="D177" s="73">
        <f t="shared" si="5"/>
        <v>4.3431780918031571</v>
      </c>
      <c r="E177" s="88">
        <v>1167706283.3014901</v>
      </c>
      <c r="F177" s="88">
        <v>1273511072.20591</v>
      </c>
      <c r="G177" s="73">
        <f>IFERROR(((E177/F177)-1)*100,IF(E177+F177&lt;&gt;0,100,0))</f>
        <v>-8.3081169228588099</v>
      </c>
    </row>
    <row r="178" spans="1:7" x14ac:dyDescent="0.2">
      <c r="A178" s="66" t="s">
        <v>92</v>
      </c>
      <c r="B178" s="87">
        <v>297518</v>
      </c>
      <c r="C178" s="88">
        <v>193172</v>
      </c>
      <c r="D178" s="73">
        <f t="shared" si="5"/>
        <v>54.017145341975038</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506</v>
      </c>
      <c r="C181" s="88">
        <v>406</v>
      </c>
      <c r="D181" s="73">
        <f t="shared" ref="D181:D184" si="6">IFERROR(((B181/C181)-1)*100,IF(B181+C181&lt;&gt;0,100,0))</f>
        <v>24.630541871921174</v>
      </c>
      <c r="E181" s="88">
        <v>16648</v>
      </c>
      <c r="F181" s="88">
        <v>22542</v>
      </c>
      <c r="G181" s="73">
        <f t="shared" ref="G181" si="7">IFERROR(((E181/F181)-1)*100,IF(E181+F181&lt;&gt;0,100,0))</f>
        <v>-26.146748292077014</v>
      </c>
    </row>
    <row r="182" spans="1:7" x14ac:dyDescent="0.2">
      <c r="A182" s="66" t="s">
        <v>32</v>
      </c>
      <c r="B182" s="87">
        <v>3998</v>
      </c>
      <c r="C182" s="88">
        <v>5872</v>
      </c>
      <c r="D182" s="73">
        <f t="shared" si="6"/>
        <v>-31.914168937329702</v>
      </c>
      <c r="E182" s="88">
        <v>173546</v>
      </c>
      <c r="F182" s="88">
        <v>246632</v>
      </c>
      <c r="G182" s="73">
        <f t="shared" ref="G182" si="8">IFERROR(((E182/F182)-1)*100,IF(E182+F182&lt;&gt;0,100,0))</f>
        <v>-29.633624185020601</v>
      </c>
    </row>
    <row r="183" spans="1:7" x14ac:dyDescent="0.2">
      <c r="A183" s="66" t="s">
        <v>91</v>
      </c>
      <c r="B183" s="87">
        <v>48630.05474</v>
      </c>
      <c r="C183" s="88">
        <v>68005.193799999994</v>
      </c>
      <c r="D183" s="73">
        <f t="shared" si="6"/>
        <v>-28.49067545779128</v>
      </c>
      <c r="E183" s="88">
        <v>2259732.6346999998</v>
      </c>
      <c r="F183" s="88">
        <v>5325435.7397600003</v>
      </c>
      <c r="G183" s="73">
        <f t="shared" ref="G183" si="9">IFERROR(((E183/F183)-1)*100,IF(E183+F183&lt;&gt;0,100,0))</f>
        <v>-57.567178628619821</v>
      </c>
    </row>
    <row r="184" spans="1:7" x14ac:dyDescent="0.2">
      <c r="A184" s="66" t="s">
        <v>92</v>
      </c>
      <c r="B184" s="87">
        <v>86008</v>
      </c>
      <c r="C184" s="88">
        <v>94390</v>
      </c>
      <c r="D184" s="73">
        <f t="shared" si="6"/>
        <v>-8.8801779849560276</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2026-06-22T10:46:56Z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