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<sst xmlns="http://schemas.openxmlformats.org/spreadsheetml/2006/main" count="265" uniqueCount="100">
  <si>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</si>
  <si>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</si>
  <si>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</si>
  <si>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</si>
  <si>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</si>
  <si>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</si>
  <si>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</si>
  <si>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</si>
  <si>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</si>
  <si>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</si>
  <si>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</si>
  <si>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</si>
  <si>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</si>
  <si>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</si>
  <si>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</si>
  <si>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</si>
  <si>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</si>
  <si>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</si>
  <si>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</si>
  <si>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</si>
  <si>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</si>
  <si>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</si>
  <si>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</si>
  <si>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</si>
  <si>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</si>
  <si>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</si>
  <si>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</si>
  <si>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</si>
  <si>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</si>
  <si>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</si>
  <si>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</si>
  <si>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</si>
  <si>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</si>
  <si>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</si>
  <si>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</si>
  <si>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</si>
  <si>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</si>
  <si>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</si>
  <si>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</si>
  <si>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</si>
  <si>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</si>
  <si>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</si>
  <si>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</si>
  <si>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</si>
  <si>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</si>
  <si>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</si>
  <si>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</si>
  <si>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</si>
  <si>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</si>
  <si>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</si>
  <si>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</si>
  <si>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</si>
  <si>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</si>
  <si>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</si>
  <si>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</si>
  <si>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</si>
  <si>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</si>
  <si>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</si>
  <si>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</si>
  <si>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</si>
  <si>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</si>
  <si>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</si>
  <si>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</si>
  <si>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</si>
  <si>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</si>
  <si>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</si>
  <si>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</si>
  <si>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</si>
  <si>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</si>
  <si>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</si>
  <si>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</si>
  <si>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</si>
  <si>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</si>
  <si>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</si>
  <si>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</si>
  <si>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</si>
  <si>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</si>
  <si>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</si>
  <si>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</si>
  <si>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</si>
  <si>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</si>
  <si>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</si>
  <si>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</si>
  <si>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</si>
  <si>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</si>
  <si>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</si>
  <si>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</si>
  <si>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</si>
  <si>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</si>
  <si>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</si>
  <si>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</si>
  <si>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</si>
  <si>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</si>
  <si>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</si>
  <si>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</si>
  <si>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</si>
  <si>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</si>
  <si>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11 June 2021</t>
  </si>
  <si>
    <t>11.06.2021</t>
  </si>
  <si>
    <t>05.06.2020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</si>
</sst>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1494402</v>
      </c>
      <c r="C11" s="67">
        <v>2210479</v>
      </c>
      <c r="D11" s="98">
        <f>IFERROR(((B11/C11)-1)*100,IF(B11+C11&lt;&gt;0,100,0))</f>
        <v>-32.39465292364234</v>
      </c>
      <c r="E11" s="67">
        <v>36378288</v>
      </c>
      <c r="F11" s="67">
        <v>43744407</v>
      </c>
      <c r="G11" s="98">
        <f>IFERROR(((E11/F11)-1)*100,IF(E11+F11&lt;&gt;0,100,0))</f>
        <v>-16.838996125836157</v>
      </c>
    </row>
    <row r="12" spans="1:7" s="16" customFormat="1" ht="12" x14ac:dyDescent="0.2">
      <c r="A12" s="64" t="s">
        <v>9</v>
      </c>
      <c r="B12" s="67">
        <v>1765369.1540000001</v>
      </c>
      <c r="C12" s="67">
        <v>3182008.1329999999</v>
      </c>
      <c r="D12" s="98">
        <f>IFERROR(((B12/C12)-1)*100,IF(B12+C12&lt;&gt;0,100,0))</f>
        <v>-44.520281526257179</v>
      </c>
      <c r="E12" s="67">
        <v>58081994.548</v>
      </c>
      <c r="F12" s="67">
        <v>51272665.998999998</v>
      </c>
      <c r="G12" s="98">
        <f>IFERROR(((E12/F12)-1)*100,IF(E12+F12&lt;&gt;0,100,0))</f>
        <v>13.280621197136133</v>
      </c>
    </row>
    <row r="13" spans="1:7" s="16" customFormat="1" ht="12" x14ac:dyDescent="0.2">
      <c r="A13" s="64" t="s">
        <v>10</v>
      </c>
      <c r="B13" s="67">
        <v>86413191.188554093</v>
      </c>
      <c r="C13" s="67">
        <v>132916117.485485</v>
      </c>
      <c r="D13" s="98">
        <f>IFERROR(((B13/C13)-1)*100,IF(B13+C13&lt;&gt;0,100,0))</f>
        <v>-34.98667217842052</v>
      </c>
      <c r="E13" s="67">
        <v>2491033383.2112098</v>
      </c>
      <c r="F13" s="67">
        <v>2611264886.74299</v>
      </c>
      <c r="G13" s="98">
        <f>IFERROR(((E13/F13)-1)*100,IF(E13+F13&lt;&gt;0,100,0))</f>
        <v>-4.6043396111278501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441</v>
      </c>
      <c r="C16" s="67">
        <v>402</v>
      </c>
      <c r="D16" s="98">
        <f>IFERROR(((B16/C16)-1)*100,IF(B16+C16&lt;&gt;0,100,0))</f>
        <v>9.7014925373134275</v>
      </c>
      <c r="E16" s="67">
        <v>7758</v>
      </c>
      <c r="F16" s="67">
        <v>6919</v>
      </c>
      <c r="G16" s="98">
        <f>IFERROR(((E16/F16)-1)*100,IF(E16+F16&lt;&gt;0,100,0))</f>
        <v>12.126029773088586</v>
      </c>
    </row>
    <row r="17" spans="1:7" s="16" customFormat="1" ht="12" x14ac:dyDescent="0.2">
      <c r="A17" s="64" t="s">
        <v>9</v>
      </c>
      <c r="B17" s="67">
        <v>193522.326</v>
      </c>
      <c r="C17" s="67">
        <v>180970.38</v>
      </c>
      <c r="D17" s="98">
        <f>IFERROR(((B17/C17)-1)*100,IF(B17+C17&lt;&gt;0,100,0))</f>
        <v>6.9359118326435487</v>
      </c>
      <c r="E17" s="67">
        <v>5392845.6109999996</v>
      </c>
      <c r="F17" s="67">
        <v>4503409.5060000001</v>
      </c>
      <c r="G17" s="98">
        <f>IFERROR(((E17/F17)-1)*100,IF(E17+F17&lt;&gt;0,100,0))</f>
        <v>19.750282620645155</v>
      </c>
    </row>
    <row r="18" spans="1:7" s="16" customFormat="1" ht="12" x14ac:dyDescent="0.2">
      <c r="A18" s="64" t="s">
        <v>10</v>
      </c>
      <c r="B18" s="67">
        <v>5786658.9582491498</v>
      </c>
      <c r="C18" s="67">
        <v>6465595.8983552298</v>
      </c>
      <c r="D18" s="98">
        <f>IFERROR(((B18/C18)-1)*100,IF(B18+C18&lt;&gt;0,100,0))</f>
        <v>-10.500763592088912</v>
      </c>
      <c r="E18" s="67">
        <v>186306391.81838101</v>
      </c>
      <c r="F18" s="67">
        <v>139745997.85720101</v>
      </c>
      <c r="G18" s="98">
        <f>IFERROR(((E18/F18)-1)*100,IF(E18+F18&lt;&gt;0,100,0))</f>
        <v>33.317872908788118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16187723.951440001</v>
      </c>
      <c r="C24" s="66">
        <v>22835472.14085</v>
      </c>
      <c r="D24" s="65">
        <f>B24-C24</f>
        <v>-6647748.1894099992</v>
      </c>
      <c r="E24" s="67">
        <v>473885213.62260997</v>
      </c>
      <c r="F24" s="67">
        <v>427615819.70139003</v>
      </c>
      <c r="G24" s="65">
        <f>E24-F24</f>
        <v>46269393.921219945</v>
      </c>
    </row>
    <row r="25" spans="1:7" s="16" customFormat="1" ht="12" x14ac:dyDescent="0.2">
      <c r="A25" s="68" t="s">
        <v>15</v>
      </c>
      <c r="B25" s="66">
        <v>20205191.679820001</v>
      </c>
      <c r="C25" s="66">
        <v>24951131.85382</v>
      </c>
      <c r="D25" s="65">
        <f>B25-C25</f>
        <v>-4745940.1739999987</v>
      </c>
      <c r="E25" s="67">
        <v>493893364.23470002</v>
      </c>
      <c r="F25" s="67">
        <v>473718546.72479999</v>
      </c>
      <c r="G25" s="65">
        <f>E25-F25</f>
        <v>20174817.509900033</v>
      </c>
    </row>
    <row r="26" spans="1:7" s="28" customFormat="1" ht="12" x14ac:dyDescent="0.2">
      <c r="A26" s="69" t="s">
        <v>16</v>
      </c>
      <c r="B26" s="70">
        <f>B24-B25</f>
        <v>-4017467.7283800002</v>
      </c>
      <c r="C26" s="70">
        <f>C24-C25</f>
        <v>-2115659.7129699998</v>
      </c>
      <c r="D26" s="70"/>
      <c r="E26" s="70">
        <f>E24-E25</f>
        <v>-20008150.612090051</v>
      </c>
      <c r="F26" s="70">
        <f>F24-F25</f>
        <v>-46102727.023409963</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67723.913612589997</v>
      </c>
      <c r="C33" s="126">
        <v>54722.375493920001</v>
      </c>
      <c r="D33" s="98">
        <f t="shared" ref="D33:D42" si="0">IFERROR(((B33/C33)-1)*100,IF(B33+C33&lt;&gt;0,100,0))</f>
        <v>23.759089405968027</v>
      </c>
      <c r="E33" s="64"/>
      <c r="F33" s="126">
        <v>68062.28</v>
      </c>
      <c r="G33" s="126">
        <v>67179.070000000007</v>
      </c>
    </row>
    <row r="34" spans="1:7" s="16" customFormat="1" ht="12" x14ac:dyDescent="0.2">
      <c r="A34" s="64" t="s">
        <v>23</v>
      </c>
      <c r="B34" s="126">
        <v>75329.315776300005</v>
      </c>
      <c r="C34" s="126">
        <v>59661.325047660001</v>
      </c>
      <c r="D34" s="98">
        <f t="shared" si="0"/>
        <v>26.261553386760596</v>
      </c>
      <c r="E34" s="64"/>
      <c r="F34" s="126">
        <v>76014.289999999994</v>
      </c>
      <c r="G34" s="126">
        <v>74903.679999999993</v>
      </c>
    </row>
    <row r="35" spans="1:7" s="16" customFormat="1" ht="12" x14ac:dyDescent="0.2">
      <c r="A35" s="64" t="s">
        <v>24</v>
      </c>
      <c r="B35" s="126">
        <v>58381.862397099998</v>
      </c>
      <c r="C35" s="126">
        <v>36426.959704449997</v>
      </c>
      <c r="D35" s="98">
        <f t="shared" si="0"/>
        <v>60.271026928354779</v>
      </c>
      <c r="E35" s="64"/>
      <c r="F35" s="126">
        <v>58610.14</v>
      </c>
      <c r="G35" s="126">
        <v>57444.55</v>
      </c>
    </row>
    <row r="36" spans="1:7" s="16" customFormat="1" ht="12" x14ac:dyDescent="0.2">
      <c r="A36" s="64" t="s">
        <v>25</v>
      </c>
      <c r="B36" s="126">
        <v>61444.663002239999</v>
      </c>
      <c r="C36" s="126">
        <v>50199.798218570002</v>
      </c>
      <c r="D36" s="98">
        <f t="shared" si="0"/>
        <v>22.400219089945029</v>
      </c>
      <c r="E36" s="64"/>
      <c r="F36" s="126">
        <v>61812.85</v>
      </c>
      <c r="G36" s="126">
        <v>60976.51</v>
      </c>
    </row>
    <row r="37" spans="1:7" s="16" customFormat="1" ht="12" x14ac:dyDescent="0.2">
      <c r="A37" s="64" t="s">
        <v>79</v>
      </c>
      <c r="B37" s="126">
        <v>65775.709804540005</v>
      </c>
      <c r="C37" s="126">
        <v>49969.31314749</v>
      </c>
      <c r="D37" s="98">
        <f t="shared" si="0"/>
        <v>31.632207171620831</v>
      </c>
      <c r="E37" s="64"/>
      <c r="F37" s="126">
        <v>66682.899999999994</v>
      </c>
      <c r="G37" s="126">
        <v>64641.86</v>
      </c>
    </row>
    <row r="38" spans="1:7" s="16" customFormat="1" ht="12" x14ac:dyDescent="0.2">
      <c r="A38" s="64" t="s">
        <v>26</v>
      </c>
      <c r="B38" s="126">
        <v>87619.641489639995</v>
      </c>
      <c r="C38" s="126">
        <v>74264.517009770003</v>
      </c>
      <c r="D38" s="98">
        <f t="shared" si="0"/>
        <v>17.983183648946422</v>
      </c>
      <c r="E38" s="64"/>
      <c r="F38" s="126">
        <v>88222.05</v>
      </c>
      <c r="G38" s="126">
        <v>86835.66</v>
      </c>
    </row>
    <row r="39" spans="1:7" s="16" customFormat="1" ht="12" x14ac:dyDescent="0.2">
      <c r="A39" s="64" t="s">
        <v>27</v>
      </c>
      <c r="B39" s="126">
        <v>13638.45719031</v>
      </c>
      <c r="C39" s="126">
        <v>11467.52765733</v>
      </c>
      <c r="D39" s="98">
        <f t="shared" si="0"/>
        <v>18.931103528600168</v>
      </c>
      <c r="E39" s="64"/>
      <c r="F39" s="126">
        <v>13857.04</v>
      </c>
      <c r="G39" s="126">
        <v>13396.31</v>
      </c>
    </row>
    <row r="40" spans="1:7" s="16" customFormat="1" ht="12" x14ac:dyDescent="0.2">
      <c r="A40" s="64" t="s">
        <v>28</v>
      </c>
      <c r="B40" s="126">
        <v>84934.624065099997</v>
      </c>
      <c r="C40" s="126">
        <v>71994.413369729999</v>
      </c>
      <c r="D40" s="98">
        <f t="shared" si="0"/>
        <v>17.973909487830753</v>
      </c>
      <c r="E40" s="64"/>
      <c r="F40" s="126">
        <v>85774.38</v>
      </c>
      <c r="G40" s="126">
        <v>84061.89</v>
      </c>
    </row>
    <row r="41" spans="1:7" s="16" customFormat="1" ht="12" x14ac:dyDescent="0.2">
      <c r="A41" s="64" t="s">
        <v>29</v>
      </c>
      <c r="B41" s="72"/>
      <c r="C41" s="126">
        <v>3703.1539682900002</v>
      </c>
      <c r="D41" s="98">
        <f t="shared" si="0"/>
        <v>-100</v>
      </c>
      <c r="E41" s="64"/>
      <c r="F41" s="72"/>
      <c r="G41" s="72"/>
    </row>
    <row r="42" spans="1:7" s="16" customFormat="1" ht="12" x14ac:dyDescent="0.2">
      <c r="A42" s="64" t="s">
        <v>78</v>
      </c>
      <c r="B42" s="126">
        <v>1137.6135180599999</v>
      </c>
      <c r="C42" s="126">
        <v>820.85050007999996</v>
      </c>
      <c r="D42" s="98">
        <f t="shared" si="0"/>
        <v>38.589611378579704</v>
      </c>
      <c r="E42" s="64"/>
      <c r="F42" s="126">
        <v>1196.33</v>
      </c>
      <c r="G42" s="126">
        <v>1137.54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19035.770508148798</v>
      </c>
      <c r="D48" s="72"/>
      <c r="E48" s="127">
        <v>17121.420965995701</v>
      </c>
      <c r="F48" s="72"/>
      <c r="G48" s="98">
        <f>IFERROR(((C48/E48)-1)*100,IF(C48+E48&lt;&gt;0,100,0))</f>
        <v>11.181020231645045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4191</v>
      </c>
      <c r="D54" s="75"/>
      <c r="E54" s="128">
        <v>800245</v>
      </c>
      <c r="F54" s="128">
        <v>91051667.109999999</v>
      </c>
      <c r="G54" s="128">
        <v>9909259.0559999999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6530</v>
      </c>
      <c r="C68" s="66">
        <v>8758</v>
      </c>
      <c r="D68" s="98">
        <f>IFERROR(((B68/C68)-1)*100,IF(B68+C68&lt;&gt;0,100,0))</f>
        <v>-25.439598081753822</v>
      </c>
      <c r="E68" s="66">
        <v>153664</v>
      </c>
      <c r="F68" s="66">
        <v>165324</v>
      </c>
      <c r="G68" s="98">
        <f>IFERROR(((E68/F68)-1)*100,IF(E68+F68&lt;&gt;0,100,0))</f>
        <v>-7.0528174977619651</v>
      </c>
    </row>
    <row r="69" spans="1:7" s="16" customFormat="1" ht="12" x14ac:dyDescent="0.2">
      <c r="A69" s="79" t="s">
        <v>54</v>
      </c>
      <c r="B69" s="67">
        <v>202923199.979</v>
      </c>
      <c r="C69" s="66">
        <v>231737888.12200001</v>
      </c>
      <c r="D69" s="98">
        <f>IFERROR(((B69/C69)-1)*100,IF(B69+C69&lt;&gt;0,100,0))</f>
        <v>-12.434172235068575</v>
      </c>
      <c r="E69" s="66">
        <v>4875264822.1079998</v>
      </c>
      <c r="F69" s="66">
        <v>5626332782.1029997</v>
      </c>
      <c r="G69" s="98">
        <f>IFERROR(((E69/F69)-1)*100,IF(E69+F69&lt;&gt;0,100,0))</f>
        <v>-13.349156352501911</v>
      </c>
    </row>
    <row r="70" spans="1:7" s="62" customFormat="1" ht="12" x14ac:dyDescent="0.2">
      <c r="A70" s="79" t="s">
        <v>55</v>
      </c>
      <c r="B70" s="67">
        <v>200135922.68057999</v>
      </c>
      <c r="C70" s="66">
        <v>228132857.66697001</v>
      </c>
      <c r="D70" s="98">
        <f>IFERROR(((B70/C70)-1)*100,IF(B70+C70&lt;&gt;0,100,0))</f>
        <v>-12.27220632429027</v>
      </c>
      <c r="E70" s="66">
        <v>4782080730.7823601</v>
      </c>
      <c r="F70" s="66">
        <v>5411542260.0472298</v>
      </c>
      <c r="G70" s="98">
        <f>IFERROR(((E70/F70)-1)*100,IF(E70+F70&lt;&gt;0,100,0))</f>
        <v>-11.631832461368896</v>
      </c>
    </row>
    <row r="71" spans="1:7" s="16" customFormat="1" ht="12" x14ac:dyDescent="0.2">
      <c r="A71" s="79" t="s">
        <v>94</v>
      </c>
      <c r="B71" s="98">
        <f>IFERROR(B69/B68/1000,)</f>
        <v>31.075528327565085</v>
      </c>
      <c r="C71" s="98">
        <f>IFERROR(C69/C68/1000,)</f>
        <v>26.460137944964604</v>
      </c>
      <c r="D71" s="98">
        <f>IFERROR(((B71/C71)-1)*100,IF(B71+C71&lt;&gt;0,100,0))</f>
        <v>17.442805446442478</v>
      </c>
      <c r="E71" s="98">
        <f>IFERROR(E69/E68/1000,)</f>
        <v>31.72678585815806</v>
      </c>
      <c r="F71" s="98">
        <f>IFERROR(F69/F68/1000,)</f>
        <v>34.032159771739124</v>
      </c>
      <c r="G71" s="98">
        <f>IFERROR(((E71/F71)-1)*100,IF(E71+F71&lt;&gt;0,100,0))</f>
        <v>-6.7741040505324808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3157</v>
      </c>
      <c r="C74" s="66">
        <v>2414</v>
      </c>
      <c r="D74" s="98">
        <f>IFERROR(((B74/C74)-1)*100,IF(B74+C74&lt;&gt;0,100,0))</f>
        <v>30.778790389395194</v>
      </c>
      <c r="E74" s="66">
        <v>66071</v>
      </c>
      <c r="F74" s="66">
        <v>72675</v>
      </c>
      <c r="G74" s="98">
        <f>IFERROR(((E74/F74)-1)*100,IF(E74+F74&lt;&gt;0,100,0))</f>
        <v>-9.0870313037495709</v>
      </c>
    </row>
    <row r="75" spans="1:7" s="16" customFormat="1" ht="12" x14ac:dyDescent="0.2">
      <c r="A75" s="79" t="s">
        <v>54</v>
      </c>
      <c r="B75" s="67">
        <v>473156898.676</v>
      </c>
      <c r="C75" s="66">
        <v>328913741.51200002</v>
      </c>
      <c r="D75" s="98">
        <f>IFERROR(((B75/C75)-1)*100,IF(B75+C75&lt;&gt;0,100,0))</f>
        <v>43.854402829423123</v>
      </c>
      <c r="E75" s="66">
        <v>10091896730.475</v>
      </c>
      <c r="F75" s="66">
        <v>10004352520.667</v>
      </c>
      <c r="G75" s="98">
        <f>IFERROR(((E75/F75)-1)*100,IF(E75+F75&lt;&gt;0,100,0))</f>
        <v>0.87506122587295287</v>
      </c>
    </row>
    <row r="76" spans="1:7" s="16" customFormat="1" ht="12" x14ac:dyDescent="0.2">
      <c r="A76" s="79" t="s">
        <v>55</v>
      </c>
      <c r="B76" s="67">
        <v>467987829.34601998</v>
      </c>
      <c r="C76" s="66">
        <v>326812010.69174999</v>
      </c>
      <c r="D76" s="98">
        <f>IFERROR(((B76/C76)-1)*100,IF(B76+C76&lt;&gt;0,100,0))</f>
        <v>43.19786728628754</v>
      </c>
      <c r="E76" s="66">
        <v>9768914503.7828693</v>
      </c>
      <c r="F76" s="66">
        <v>9851328164.6814499</v>
      </c>
      <c r="G76" s="98">
        <f>IFERROR(((E76/F76)-1)*100,IF(E76+F76&lt;&gt;0,100,0))</f>
        <v>-0.83657410981441416</v>
      </c>
    </row>
    <row r="77" spans="1:7" s="16" customFormat="1" ht="12" x14ac:dyDescent="0.2">
      <c r="A77" s="79" t="s">
        <v>94</v>
      </c>
      <c r="B77" s="98">
        <f>IFERROR(B75/B74/1000,)</f>
        <v>149.87548263414635</v>
      </c>
      <c r="C77" s="98">
        <f>IFERROR(C75/C74/1000,)</f>
        <v>136.2525855476388</v>
      </c>
      <c r="D77" s="98">
        <f>IFERROR(((B77/C77)-1)*100,IF(B77+C77&lt;&gt;0,100,0))</f>
        <v>9.9982668451781276</v>
      </c>
      <c r="E77" s="98">
        <f>IFERROR(E75/E74/1000,)</f>
        <v>152.74321155234523</v>
      </c>
      <c r="F77" s="98">
        <f>IFERROR(F75/F74/1000,)</f>
        <v>137.6587894140626</v>
      </c>
      <c r="G77" s="98">
        <f>IFERROR(((E77/F77)-1)*100,IF(E77+F77&lt;&gt;0,100,0))</f>
        <v>10.957834368941267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121</v>
      </c>
      <c r="C80" s="66">
        <v>238</v>
      </c>
      <c r="D80" s="98">
        <f>IFERROR(((B80/C80)-1)*100,IF(B80+C80&lt;&gt;0,100,0))</f>
        <v>-49.159663865546221</v>
      </c>
      <c r="E80" s="66">
        <v>3820</v>
      </c>
      <c r="F80" s="66">
        <v>5617</v>
      </c>
      <c r="G80" s="98">
        <f>IFERROR(((E80/F80)-1)*100,IF(E80+F80&lt;&gt;0,100,0))</f>
        <v>-31.992166636994835</v>
      </c>
    </row>
    <row r="81" spans="1:7" s="16" customFormat="1" ht="12" x14ac:dyDescent="0.2">
      <c r="A81" s="79" t="s">
        <v>54</v>
      </c>
      <c r="B81" s="67">
        <v>11444040.545</v>
      </c>
      <c r="C81" s="66">
        <v>21384802.274</v>
      </c>
      <c r="D81" s="98">
        <f>IFERROR(((B81/C81)-1)*100,IF(B81+C81&lt;&gt;0,100,0))</f>
        <v>-46.485170176607824</v>
      </c>
      <c r="E81" s="66">
        <v>334099815.31800002</v>
      </c>
      <c r="F81" s="66">
        <v>468942307.71700001</v>
      </c>
      <c r="G81" s="98">
        <f>IFERROR(((E81/F81)-1)*100,IF(E81+F81&lt;&gt;0,100,0))</f>
        <v>-28.754601617300757</v>
      </c>
    </row>
    <row r="82" spans="1:7" s="16" customFormat="1" ht="12" x14ac:dyDescent="0.2">
      <c r="A82" s="79" t="s">
        <v>55</v>
      </c>
      <c r="B82" s="67">
        <v>1397781.48070007</v>
      </c>
      <c r="C82" s="66">
        <v>4669861.9325103797</v>
      </c>
      <c r="D82" s="98">
        <f>IFERROR(((B82/C82)-1)*100,IF(B82+C82&lt;&gt;0,100,0))</f>
        <v>-70.068034111049954</v>
      </c>
      <c r="E82" s="66">
        <v>101999070.392525</v>
      </c>
      <c r="F82" s="66">
        <v>137860091.77686301</v>
      </c>
      <c r="G82" s="98">
        <f>IFERROR(((E82/F82)-1)*100,IF(E82+F82&lt;&gt;0,100,0))</f>
        <v>-26.012619694452098</v>
      </c>
    </row>
    <row r="83" spans="1:7" s="32" customFormat="1" x14ac:dyDescent="0.2">
      <c r="A83" s="79" t="s">
        <v>94</v>
      </c>
      <c r="B83" s="98">
        <f>IFERROR(B81/B80/1000,)</f>
        <v>94.578847479338847</v>
      </c>
      <c r="C83" s="98">
        <f>IFERROR(C81/C80/1000,)</f>
        <v>89.85211039495799</v>
      </c>
      <c r="D83" s="98">
        <f>IFERROR(((B83/C83)-1)*100,IF(B83+C83&lt;&gt;0,100,0))</f>
        <v>5.2605743633664215</v>
      </c>
      <c r="E83" s="98">
        <f>IFERROR(E81/E80/1000,)</f>
        <v>87.460684638219902</v>
      </c>
      <c r="F83" s="98">
        <f>IFERROR(F81/F80/1000,)</f>
        <v>83.486257382410528</v>
      </c>
      <c r="G83" s="98">
        <f>IFERROR(((E83/F83)-1)*100,IF(E83+F83&lt;&gt;0,100,0))</f>
        <v>4.7605766271261007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9808</v>
      </c>
      <c r="C86" s="64">
        <f>C68+C74+C80</f>
        <v>11410</v>
      </c>
      <c r="D86" s="98">
        <f>IFERROR(((B86/C86)-1)*100,IF(B86+C86&lt;&gt;0,100,0))</f>
        <v>-14.040315512708146</v>
      </c>
      <c r="E86" s="64">
        <f>E68+E74+E80</f>
        <v>223555</v>
      </c>
      <c r="F86" s="64">
        <f>F68+F74+F80</f>
        <v>243616</v>
      </c>
      <c r="G86" s="98">
        <f>IFERROR(((E86/F86)-1)*100,IF(E86+F86&lt;&gt;0,100,0))</f>
        <v>-8.2346808091422581</v>
      </c>
    </row>
    <row r="87" spans="1:7" s="62" customFormat="1" ht="12" x14ac:dyDescent="0.2">
      <c r="A87" s="79" t="s">
        <v>54</v>
      </c>
      <c r="B87" s="64">
        <f t="shared" ref="B87:C87" si="1">B69+B75+B81</f>
        <v>687524139.19999993</v>
      </c>
      <c r="C87" s="64">
        <f t="shared" si="1"/>
        <v>582036431.90800011</v>
      </c>
      <c r="D87" s="98">
        <f>IFERROR(((B87/C87)-1)*100,IF(B87+C87&lt;&gt;0,100,0))</f>
        <v>18.123901101206986</v>
      </c>
      <c r="E87" s="64">
        <f t="shared" ref="E87:F87" si="2">E69+E75+E81</f>
        <v>15301261367.901001</v>
      </c>
      <c r="F87" s="64">
        <f t="shared" si="2"/>
        <v>16099627610.487</v>
      </c>
      <c r="G87" s="98">
        <f>IFERROR(((E87/F87)-1)*100,IF(E87+F87&lt;&gt;0,100,0))</f>
        <v>-4.9589112363441101</v>
      </c>
    </row>
    <row r="88" spans="1:7" s="62" customFormat="1" ht="12" x14ac:dyDescent="0.2">
      <c r="A88" s="79" t="s">
        <v>55</v>
      </c>
      <c r="B88" s="64">
        <f t="shared" ref="B88:C88" si="3">B70+B76+B82</f>
        <v>669521533.50730002</v>
      </c>
      <c r="C88" s="64">
        <f t="shared" si="3"/>
        <v>559614730.29123044</v>
      </c>
      <c r="D88" s="98">
        <f>IFERROR(((B88/C88)-1)*100,IF(B88+C88&lt;&gt;0,100,0))</f>
        <v>19.639726631011435</v>
      </c>
      <c r="E88" s="64">
        <f t="shared" ref="E88:F88" si="4">E70+E76+E82</f>
        <v>14652994304.957754</v>
      </c>
      <c r="F88" s="64">
        <f t="shared" si="4"/>
        <v>15400730516.505543</v>
      </c>
      <c r="G88" s="98">
        <f>IFERROR(((E88/F88)-1)*100,IF(E88+F88&lt;&gt;0,100,0))</f>
        <v>-4.8551996332018899</v>
      </c>
    </row>
    <row r="89" spans="1:7" s="63" customFormat="1" x14ac:dyDescent="0.2">
      <c r="A89" s="79" t="s">
        <v>95</v>
      </c>
      <c r="B89" s="98">
        <f>IFERROR((B75/B87)*100,IF(B75+B87&lt;&gt;0,100,0))</f>
        <v>68.82040523356217</v>
      </c>
      <c r="C89" s="98">
        <f>IFERROR((C75/C87)*100,IF(C75+C87&lt;&gt;0,100,0))</f>
        <v>56.510851122114971</v>
      </c>
      <c r="D89" s="98">
        <f>IFERROR(((B89/C89)-1)*100,IF(B89+C89&lt;&gt;0,100,0))</f>
        <v>21.782637966020602</v>
      </c>
      <c r="E89" s="98">
        <f>IFERROR((E75/E87)*100,IF(E75+E87&lt;&gt;0,100,0))</f>
        <v>65.954671891598366</v>
      </c>
      <c r="F89" s="98">
        <f>IFERROR((F75/F87)*100,IF(F75+F87&lt;&gt;0,100,0))</f>
        <v>62.14027282314499</v>
      </c>
      <c r="G89" s="98">
        <f>IFERROR(((E89/F89)-1)*100,IF(E89+F89&lt;&gt;0,100,0))</f>
        <v>6.1383687183179658</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21947167.351</v>
      </c>
      <c r="C95" s="129">
        <v>31191802.872000001</v>
      </c>
      <c r="D95" s="65">
        <f>B95-C95</f>
        <v>-9244635.5210000016</v>
      </c>
      <c r="E95" s="129">
        <v>570686211.57599998</v>
      </c>
      <c r="F95" s="129">
        <v>706054504.551</v>
      </c>
      <c r="G95" s="80">
        <f>E95-F95</f>
        <v>-135368292.97500002</v>
      </c>
    </row>
    <row r="96" spans="1:7" s="16" customFormat="1" ht="13.5" x14ac:dyDescent="0.2">
      <c r="A96" s="79" t="s">
        <v>88</v>
      </c>
      <c r="B96" s="66">
        <v>24420140.717999998</v>
      </c>
      <c r="C96" s="129">
        <v>27175265.164000001</v>
      </c>
      <c r="D96" s="65">
        <f>B96-C96</f>
        <v>-2755124.4460000023</v>
      </c>
      <c r="E96" s="129">
        <v>602159225.66600001</v>
      </c>
      <c r="F96" s="129">
        <v>768990868.48599994</v>
      </c>
      <c r="G96" s="80">
        <f>E96-F96</f>
        <v>-166831642.81999993</v>
      </c>
    </row>
    <row r="97" spans="1:7" s="28" customFormat="1" ht="12" x14ac:dyDescent="0.2">
      <c r="A97" s="81" t="s">
        <v>16</v>
      </c>
      <c r="B97" s="65">
        <f>B95-B96</f>
        <v>-2472973.3669999987</v>
      </c>
      <c r="C97" s="65">
        <f>C95-C96</f>
        <v>4016537.7080000006</v>
      </c>
      <c r="D97" s="82"/>
      <c r="E97" s="65">
        <f>E95-E96</f>
        <v>-31473014.090000033</v>
      </c>
      <c r="F97" s="82">
        <f>F95-F96</f>
        <v>-62936363.934999943</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804.09664497034896</v>
      </c>
      <c r="C104" s="130">
        <v>709.11187250097396</v>
      </c>
      <c r="D104" s="98">
        <f>IFERROR(((B104/C104)-1)*100,IF(B104+C104&lt;&gt;0,100,0))</f>
        <v>13.394892421469716</v>
      </c>
      <c r="E104" s="84"/>
      <c r="F104" s="131">
        <v>805.13734798527605</v>
      </c>
      <c r="G104" s="131">
        <v>801.29641999021601</v>
      </c>
    </row>
    <row r="105" spans="1:7" s="16" customFormat="1" ht="12" x14ac:dyDescent="0.2">
      <c r="A105" s="79" t="s">
        <v>50</v>
      </c>
      <c r="B105" s="131">
        <v>794.01814207268001</v>
      </c>
      <c r="C105" s="130">
        <v>701.20245352872303</v>
      </c>
      <c r="D105" s="98">
        <f>IFERROR(((B105/C105)-1)*100,IF(B105+C105&lt;&gt;0,100,0))</f>
        <v>13.236646289081344</v>
      </c>
      <c r="E105" s="84"/>
      <c r="F105" s="131">
        <v>794.99651712991499</v>
      </c>
      <c r="G105" s="131">
        <v>791.146663837662</v>
      </c>
    </row>
    <row r="106" spans="1:7" s="16" customFormat="1" ht="12" x14ac:dyDescent="0.2">
      <c r="A106" s="79" t="s">
        <v>51</v>
      </c>
      <c r="B106" s="131">
        <v>847.34344062298101</v>
      </c>
      <c r="C106" s="130">
        <v>740.14357979558497</v>
      </c>
      <c r="D106" s="98">
        <f>IFERROR(((B106/C106)-1)*100,IF(B106+C106&lt;&gt;0,100,0))</f>
        <v>14.483657462380851</v>
      </c>
      <c r="E106" s="84"/>
      <c r="F106" s="131">
        <v>848.85807971899806</v>
      </c>
      <c r="G106" s="131">
        <v>845.19686590874301</v>
      </c>
    </row>
    <row r="107" spans="1:7" s="28" customFormat="1" ht="12" x14ac:dyDescent="0.2">
      <c r="A107" s="81" t="s">
        <v>52</v>
      </c>
      <c r="B107" s="85"/>
      <c r="C107" s="84"/>
      <c r="D107" s="86"/>
      <c r="E107" s="84"/>
      <c r="F107" s="71"/>
      <c r="G107" s="71"/>
    </row>
    <row r="108" spans="1:7" s="16" customFormat="1" ht="12" x14ac:dyDescent="0.2">
      <c r="A108" s="79" t="s">
        <v>56</v>
      </c>
      <c r="B108" s="131">
        <v>597.34368292714896</v>
      </c>
      <c r="C108" s="130">
        <v>565.93914000709401</v>
      </c>
      <c r="D108" s="98">
        <f>IFERROR(((B108/C108)-1)*100,IF(B108+C108&lt;&gt;0,100,0))</f>
        <v>5.5491024917734721</v>
      </c>
      <c r="E108" s="84"/>
      <c r="F108" s="131">
        <v>597.79777650557105</v>
      </c>
      <c r="G108" s="131">
        <v>597.34368292714896</v>
      </c>
    </row>
    <row r="109" spans="1:7" s="16" customFormat="1" ht="12" x14ac:dyDescent="0.2">
      <c r="A109" s="79" t="s">
        <v>57</v>
      </c>
      <c r="B109" s="131">
        <v>797.70859673741802</v>
      </c>
      <c r="C109" s="130">
        <v>727.86917530467099</v>
      </c>
      <c r="D109" s="98">
        <f>IFERROR(((B109/C109)-1)*100,IF(B109+C109&lt;&gt;0,100,0))</f>
        <v>9.5950513914143656</v>
      </c>
      <c r="E109" s="84"/>
      <c r="F109" s="131">
        <v>797.87544461327695</v>
      </c>
      <c r="G109" s="131">
        <v>791.72310641633896</v>
      </c>
    </row>
    <row r="110" spans="1:7" s="16" customFormat="1" ht="12" x14ac:dyDescent="0.2">
      <c r="A110" s="79" t="s">
        <v>59</v>
      </c>
      <c r="B110" s="131">
        <v>914.48481419038001</v>
      </c>
      <c r="C110" s="130">
        <v>812.17543195474002</v>
      </c>
      <c r="D110" s="98">
        <f>IFERROR(((B110/C110)-1)*100,IF(B110+C110&lt;&gt;0,100,0))</f>
        <v>12.596956052881602</v>
      </c>
      <c r="E110" s="84"/>
      <c r="F110" s="131">
        <v>915.00170939903001</v>
      </c>
      <c r="G110" s="131">
        <v>908.97120894105899</v>
      </c>
    </row>
    <row r="111" spans="1:7" s="16" customFormat="1" ht="12" x14ac:dyDescent="0.2">
      <c r="A111" s="79" t="s">
        <v>58</v>
      </c>
      <c r="B111" s="131">
        <v>858.18424762915197</v>
      </c>
      <c r="C111" s="130">
        <v>733.587802287763</v>
      </c>
      <c r="D111" s="98">
        <f>IFERROR(((B111/C111)-1)*100,IF(B111+C111&lt;&gt;0,100,0))</f>
        <v>16.984530679602795</v>
      </c>
      <c r="E111" s="84"/>
      <c r="F111" s="131">
        <v>860.14006442559298</v>
      </c>
      <c r="G111" s="131">
        <v>856.747852245849</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91</v>
      </c>
      <c r="C120" s="66">
        <v>143</v>
      </c>
      <c r="D120" s="98">
        <f>IFERROR(((B120/C120)-1)*100,IF(B120+C120&lt;&gt;0,100,0))</f>
        <v>-36.363636363636367</v>
      </c>
      <c r="E120" s="66">
        <v>5365</v>
      </c>
      <c r="F120" s="66">
        <v>7679</v>
      </c>
      <c r="G120" s="98">
        <f>IFERROR(((E120/F120)-1)*100,IF(E120+F120&lt;&gt;0,100,0))</f>
        <v>-30.134132048443806</v>
      </c>
    </row>
    <row r="121" spans="1:7" s="16" customFormat="1" ht="12" x14ac:dyDescent="0.2">
      <c r="A121" s="79" t="s">
        <v>74</v>
      </c>
      <c r="B121" s="67">
        <v>3</v>
      </c>
      <c r="C121" s="66">
        <v>5</v>
      </c>
      <c r="D121" s="98">
        <f>IFERROR(((B121/C121)-1)*100,IF(B121+C121&lt;&gt;0,100,0))</f>
        <v>-40</v>
      </c>
      <c r="E121" s="66">
        <v>220</v>
      </c>
      <c r="F121" s="66">
        <v>212</v>
      </c>
      <c r="G121" s="98">
        <f>IFERROR(((E121/F121)-1)*100,IF(E121+F121&lt;&gt;0,100,0))</f>
        <v>3.7735849056603765</v>
      </c>
    </row>
    <row r="122" spans="1:7" s="28" customFormat="1" ht="12" x14ac:dyDescent="0.2">
      <c r="A122" s="81" t="s">
        <v>34</v>
      </c>
      <c r="B122" s="82">
        <f>SUM(B119:B121)</f>
        <v>94</v>
      </c>
      <c r="C122" s="82">
        <f>SUM(C119:C121)</f>
        <v>148</v>
      </c>
      <c r="D122" s="98">
        <f>IFERROR(((B122/C122)-1)*100,IF(B122+C122&lt;&gt;0,100,0))</f>
        <v>-36.486486486486491</v>
      </c>
      <c r="E122" s="82">
        <f>SUM(E119:E121)</f>
        <v>5596</v>
      </c>
      <c r="F122" s="82">
        <f>SUM(F119:F121)</f>
        <v>7891</v>
      </c>
      <c r="G122" s="98">
        <f>IFERROR(((E122/F122)-1)*100,IF(E122+F122&lt;&gt;0,100,0))</f>
        <v>-29.08376631605627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23</v>
      </c>
      <c r="C125" s="66">
        <v>40</v>
      </c>
      <c r="D125" s="98">
        <f>IFERROR(((B125/C125)-1)*100,IF(B125+C125&lt;&gt;0,100,0))</f>
        <v>-42.500000000000007</v>
      </c>
      <c r="E125" s="66">
        <v>636</v>
      </c>
      <c r="F125" s="66">
        <v>758</v>
      </c>
      <c r="G125" s="98">
        <f>IFERROR(((E125/F125)-1)*100,IF(E125+F125&lt;&gt;0,100,0))</f>
        <v>-16.094986807387869</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23</v>
      </c>
      <c r="C127" s="82">
        <f>SUM(C125:C126)</f>
        <v>40</v>
      </c>
      <c r="D127" s="98">
        <f>IFERROR(((B127/C127)-1)*100,IF(B127+C127&lt;&gt;0,100,0))</f>
        <v>-42.500000000000007</v>
      </c>
      <c r="E127" s="82">
        <f>SUM(E125:E126)</f>
        <v>636</v>
      </c>
      <c r="F127" s="82">
        <f>SUM(F125:F126)</f>
        <v>758</v>
      </c>
      <c r="G127" s="98">
        <f>IFERROR(((E127/F127)-1)*100,IF(E127+F127&lt;&gt;0,100,0))</f>
        <v>-16.094986807387869</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18601</v>
      </c>
      <c r="C131" s="66">
        <v>35031</v>
      </c>
      <c r="D131" s="98">
        <f>IFERROR(((B131/C131)-1)*100,IF(B131+C131&lt;&gt;0,100,0))</f>
        <v>-46.901315977277271</v>
      </c>
      <c r="E131" s="66">
        <v>5777649</v>
      </c>
      <c r="F131" s="66">
        <v>6313169</v>
      </c>
      <c r="G131" s="98">
        <f>IFERROR(((E131/F131)-1)*100,IF(E131+F131&lt;&gt;0,100,0))</f>
        <v>-8.4825861623536447</v>
      </c>
    </row>
    <row r="132" spans="1:7" s="16" customFormat="1" ht="12" x14ac:dyDescent="0.2">
      <c r="A132" s="79" t="s">
        <v>74</v>
      </c>
      <c r="B132" s="67">
        <v>25</v>
      </c>
      <c r="C132" s="66">
        <v>18</v>
      </c>
      <c r="D132" s="98">
        <f>IFERROR(((B132/C132)-1)*100,IF(B132+C132&lt;&gt;0,100,0))</f>
        <v>38.888888888888886</v>
      </c>
      <c r="E132" s="66">
        <v>9716</v>
      </c>
      <c r="F132" s="66">
        <v>13028</v>
      </c>
      <c r="G132" s="98">
        <f>IFERROR(((E132/F132)-1)*100,IF(E132+F132&lt;&gt;0,100,0))</f>
        <v>-25.422167638931537</v>
      </c>
    </row>
    <row r="133" spans="1:7" s="16" customFormat="1" ht="12" x14ac:dyDescent="0.2">
      <c r="A133" s="81" t="s">
        <v>34</v>
      </c>
      <c r="B133" s="82">
        <f>SUM(B130:B132)</f>
        <v>18626</v>
      </c>
      <c r="C133" s="82">
        <f>SUM(C130:C132)</f>
        <v>35049</v>
      </c>
      <c r="D133" s="98">
        <f>IFERROR(((B133/C133)-1)*100,IF(B133+C133&lt;&gt;0,100,0))</f>
        <v>-46.857256983080831</v>
      </c>
      <c r="E133" s="82">
        <f>SUM(E130:E132)</f>
        <v>5868236</v>
      </c>
      <c r="F133" s="82">
        <f>SUM(F130:F132)</f>
        <v>6326197</v>
      </c>
      <c r="G133" s="98">
        <f>IFERROR(((E133/F133)-1)*100,IF(E133+F133&lt;&gt;0,100,0))</f>
        <v>-7.2391201222472219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19276</v>
      </c>
      <c r="C136" s="66">
        <v>13800</v>
      </c>
      <c r="D136" s="98">
        <f>IFERROR(((B136/C136)-1)*100,)</f>
        <v>39.681159420289845</v>
      </c>
      <c r="E136" s="66">
        <v>313929</v>
      </c>
      <c r="F136" s="66">
        <v>412601</v>
      </c>
      <c r="G136" s="98">
        <f>IFERROR(((E136/F136)-1)*100,)</f>
        <v>-23.91462938771355</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19276</v>
      </c>
      <c r="C138" s="82">
        <f>SUM(C136:C137)</f>
        <v>13800</v>
      </c>
      <c r="D138" s="98">
        <f>IFERROR(((B138/C138)-1)*100,)</f>
        <v>39.681159420289845</v>
      </c>
      <c r="E138" s="82">
        <f>SUM(E136:E137)</f>
        <v>313929</v>
      </c>
      <c r="F138" s="82">
        <f>SUM(F136:F137)</f>
        <v>412601</v>
      </c>
      <c r="G138" s="98">
        <f>IFERROR(((E138/F138)-1)*100,)</f>
        <v>-23.91462938771355</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1996396.5227399999</v>
      </c>
      <c r="C142" s="66">
        <v>3547740.5034699999</v>
      </c>
      <c r="D142" s="98">
        <f>IFERROR(((B142/C142)-1)*100,IF(B142+C142&lt;&gt;0,100,0))</f>
        <v>-43.72766213348045</v>
      </c>
      <c r="E142" s="66">
        <v>542717839.39497995</v>
      </c>
      <c r="F142" s="66">
        <v>588444410.29054999</v>
      </c>
      <c r="G142" s="98">
        <f>IFERROR(((E142/F142)-1)*100,IF(E142+F142&lt;&gt;0,100,0))</f>
        <v>-7.7707545684718271</v>
      </c>
    </row>
    <row r="143" spans="1:7" s="32" customFormat="1" x14ac:dyDescent="0.2">
      <c r="A143" s="79" t="s">
        <v>74</v>
      </c>
      <c r="B143" s="67">
        <v>201919.21</v>
      </c>
      <c r="C143" s="66">
        <v>128595.15</v>
      </c>
      <c r="D143" s="98">
        <f>IFERROR(((B143/C143)-1)*100,IF(B143+C143&lt;&gt;0,100,0))</f>
        <v>57.019304382785819</v>
      </c>
      <c r="E143" s="66">
        <v>52440286.340000004</v>
      </c>
      <c r="F143" s="66">
        <v>64148151.729999997</v>
      </c>
      <c r="G143" s="98">
        <f>IFERROR(((E143/F143)-1)*100,IF(E143+F143&lt;&gt;0,100,0))</f>
        <v>-18.251290293255018</v>
      </c>
    </row>
    <row r="144" spans="1:7" s="16" customFormat="1" ht="12" x14ac:dyDescent="0.2">
      <c r="A144" s="81" t="s">
        <v>34</v>
      </c>
      <c r="B144" s="82">
        <f>SUM(B141:B143)</f>
        <v>2198315.7327399999</v>
      </c>
      <c r="C144" s="82">
        <f>SUM(C141:C143)</f>
        <v>3676335.6534699998</v>
      </c>
      <c r="D144" s="98">
        <f>IFERROR(((B144/C144)-1)*100,IF(B144+C144&lt;&gt;0,100,0))</f>
        <v>-40.20361740732065</v>
      </c>
      <c r="E144" s="82">
        <f>SUM(E141:E143)</f>
        <v>597090142.39748001</v>
      </c>
      <c r="F144" s="82">
        <f>SUM(F141:F143)</f>
        <v>652592562.02055001</v>
      </c>
      <c r="G144" s="98">
        <f>IFERROR(((E144/F144)-1)*100,IF(E144+F144&lt;&gt;0,100,0))</f>
        <v>-8.5049114643942598</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38604.620000000003</v>
      </c>
      <c r="C147" s="66">
        <v>31466.6</v>
      </c>
      <c r="D147" s="98">
        <f>IFERROR(((B147/C147)-1)*100,IF(B147+C147&lt;&gt;0,100,0))</f>
        <v>22.684433653461134</v>
      </c>
      <c r="E147" s="66">
        <v>592210.33733000001</v>
      </c>
      <c r="F147" s="66">
        <v>671213.98282000003</v>
      </c>
      <c r="G147" s="98">
        <f>IFERROR(((E147/F147)-1)*100,IF(E147+F147&lt;&gt;0,100,0))</f>
        <v>-11.770262168567857</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38604.620000000003</v>
      </c>
      <c r="C149" s="82">
        <f>SUM(C147:C148)</f>
        <v>31466.6</v>
      </c>
      <c r="D149" s="98">
        <f>IFERROR(((B149/C149)-1)*100,IF(B149+C149&lt;&gt;0,100,0))</f>
        <v>22.684433653461134</v>
      </c>
      <c r="E149" s="82">
        <f>SUM(E147:E148)</f>
        <v>592210.33733000001</v>
      </c>
      <c r="F149" s="82">
        <f>SUM(F147:F148)</f>
        <v>671213.98282000003</v>
      </c>
      <c r="G149" s="98">
        <f>IFERROR(((E149/F149)-1)*100,IF(E149+F149&lt;&gt;0,100,0))</f>
        <v>-11.770262168567857</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989212</v>
      </c>
      <c r="C153" s="66">
        <v>923969</v>
      </c>
      <c r="D153" s="98">
        <f>IFERROR(((B153/C153)-1)*100,IF(B153+C153&lt;&gt;0,100,0))</f>
        <v>7.0611676365765597</v>
      </c>
      <c r="E153" s="78"/>
      <c r="F153" s="78"/>
      <c r="G153" s="65"/>
    </row>
    <row r="154" spans="1:7" s="16" customFormat="1" ht="12" x14ac:dyDescent="0.2">
      <c r="A154" s="79" t="s">
        <v>74</v>
      </c>
      <c r="B154" s="67">
        <v>1683</v>
      </c>
      <c r="C154" s="66">
        <v>2424</v>
      </c>
      <c r="D154" s="98">
        <f>IFERROR(((B154/C154)-1)*100,IF(B154+C154&lt;&gt;0,100,0))</f>
        <v>-30.569306930693074</v>
      </c>
      <c r="E154" s="78"/>
      <c r="F154" s="78"/>
      <c r="G154" s="65"/>
    </row>
    <row r="155" spans="1:7" s="28" customFormat="1" ht="12" x14ac:dyDescent="0.2">
      <c r="A155" s="81" t="s">
        <v>34</v>
      </c>
      <c r="B155" s="82">
        <f>SUM(B152:B154)</f>
        <v>1021366</v>
      </c>
      <c r="C155" s="82">
        <f>SUM(C152:C154)</f>
        <v>926393</v>
      </c>
      <c r="D155" s="98">
        <f>IFERROR(((B155/C155)-1)*100,IF(B155+C155&lt;&gt;0,100,0))</f>
        <v>10.251912525245753</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120456</v>
      </c>
      <c r="C158" s="66">
        <v>282874</v>
      </c>
      <c r="D158" s="98">
        <f>IFERROR(((B158/C158)-1)*100,IF(B158+C158&lt;&gt;0,100,0))</f>
        <v>-57.417083224333098</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120456</v>
      </c>
      <c r="C160" s="82">
        <f>SUM(C158:C159)</f>
        <v>282874</v>
      </c>
      <c r="D160" s="98">
        <f>IFERROR(((B160/C160)-1)*100,IF(B160+C160&lt;&gt;0,100,0))</f>
        <v>-57.417083224333098</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8762</v>
      </c>
      <c r="C168" s="113">
        <v>7206</v>
      </c>
      <c r="D168" s="111">
        <f>IFERROR(((B168/C168)-1)*100,IF(B168+C168&lt;&gt;0,100,0))</f>
        <v>21.59311684707188</v>
      </c>
      <c r="E168" s="113">
        <v>198878</v>
      </c>
      <c r="F168" s="113">
        <v>212865</v>
      </c>
      <c r="G168" s="111">
        <f>IFERROR(((E168/F168)-1)*100,IF(E168+F168&lt;&gt;0,100,0))</f>
        <v>-6.5708312780400675</v>
      </c>
    </row>
    <row r="169" spans="1:7" x14ac:dyDescent="0.2">
      <c r="A169" s="101" t="s">
        <v>32</v>
      </c>
      <c r="B169" s="112">
        <v>67921</v>
      </c>
      <c r="C169" s="113">
        <v>56658</v>
      </c>
      <c r="D169" s="111">
        <f t="shared" ref="D169:D171" si="5">IFERROR(((B169/C169)-1)*100,IF(B169+C169&lt;&gt;0,100,0))</f>
        <v>19.878922658759567</v>
      </c>
      <c r="E169" s="113">
        <v>1405620</v>
      </c>
      <c r="F169" s="113">
        <v>1310367</v>
      </c>
      <c r="G169" s="111">
        <f>IFERROR(((E169/F169)-1)*100,IF(E169+F169&lt;&gt;0,100,0))</f>
        <v>7.2691848924766989</v>
      </c>
    </row>
    <row r="170" spans="1:7" x14ac:dyDescent="0.2">
      <c r="A170" s="101" t="s">
        <v>92</v>
      </c>
      <c r="B170" s="112">
        <v>23468511</v>
      </c>
      <c r="C170" s="113">
        <v>15475109</v>
      </c>
      <c r="D170" s="111">
        <f t="shared" si="5"/>
        <v>51.653283993023891</v>
      </c>
      <c r="E170" s="113">
        <v>462000756</v>
      </c>
      <c r="F170" s="113">
        <v>344723674</v>
      </c>
      <c r="G170" s="111">
        <f>IFERROR(((E170/F170)-1)*100,IF(E170+F170&lt;&gt;0,100,0))</f>
        <v>34.020605733042864</v>
      </c>
    </row>
    <row r="171" spans="1:7" x14ac:dyDescent="0.2">
      <c r="A171" s="101" t="s">
        <v>93</v>
      </c>
      <c r="B171" s="112">
        <v>135738</v>
      </c>
      <c r="C171" s="113">
        <v>146460</v>
      </c>
      <c r="D171" s="111">
        <f t="shared" si="5"/>
        <v>-7.3207701761573096</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310</v>
      </c>
      <c r="C174" s="113">
        <v>309</v>
      </c>
      <c r="D174" s="111">
        <f t="shared" ref="D174:D177" si="6">IFERROR(((B174/C174)-1)*100,IF(B174+C174&lt;&gt;0,100,0))</f>
        <v>0.32362459546926292</v>
      </c>
      <c r="E174" s="113">
        <v>9971</v>
      </c>
      <c r="F174" s="113">
        <v>9868</v>
      </c>
      <c r="G174" s="111">
        <f t="shared" ref="G174" si="7">IFERROR(((E174/F174)-1)*100,IF(E174+F174&lt;&gt;0,100,0))</f>
        <v>1.0437778678556997</v>
      </c>
    </row>
    <row r="175" spans="1:7" x14ac:dyDescent="0.2">
      <c r="A175" s="101" t="s">
        <v>32</v>
      </c>
      <c r="B175" s="112">
        <v>3004</v>
      </c>
      <c r="C175" s="113">
        <v>6962</v>
      </c>
      <c r="D175" s="111">
        <f t="shared" si="6"/>
        <v>-56.851479459925301</v>
      </c>
      <c r="E175" s="113">
        <v>133031</v>
      </c>
      <c r="F175" s="113">
        <v>114200</v>
      </c>
      <c r="G175" s="111">
        <f t="shared" ref="G175" si="8">IFERROR(((E175/F175)-1)*100,IF(E175+F175&lt;&gt;0,100,0))</f>
        <v>16.48949211908932</v>
      </c>
    </row>
    <row r="176" spans="1:7" x14ac:dyDescent="0.2">
      <c r="A176" s="101" t="s">
        <v>92</v>
      </c>
      <c r="B176" s="112">
        <v>39424</v>
      </c>
      <c r="C176" s="113">
        <v>49523</v>
      </c>
      <c r="D176" s="111">
        <f t="shared" si="6"/>
        <v>-20.392544878137432</v>
      </c>
      <c r="E176" s="113">
        <v>2793617</v>
      </c>
      <c r="F176" s="113">
        <v>926508</v>
      </c>
      <c r="G176" s="111">
        <f t="shared" ref="G176" si="9">IFERROR(((E176/F176)-1)*100,IF(E176+F176&lt;&gt;0,100,0))</f>
        <v>201.52108778337586</v>
      </c>
    </row>
    <row r="177" spans="1:7" x14ac:dyDescent="0.2">
      <c r="A177" s="101" t="s">
        <v>93</v>
      </c>
      <c r="B177" s="112">
        <v>62483</v>
      </c>
      <c r="C177" s="113">
        <v>47658</v>
      </c>
      <c r="D177" s="111">
        <f t="shared" si="6"/>
        <v>31.107054429476676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2021-06-14T06:22:21Z</dcterms:modified>
</cp:coreProperties>
</file>