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<sst xmlns="http://schemas.openxmlformats.org/spreadsheetml/2006/main" count="265" uniqueCount="100">
  <si>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</si>
  <si>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</si>
  <si>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</si>
  <si>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</si>
  <si>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</si>
  <si>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</si>
  <si>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</si>
  <si>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</si>
  <si>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</si>
  <si>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</si>
  <si>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</si>
  <si>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</si>
  <si>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</si>
  <si>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</si>
  <si>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</si>
  <si>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</si>
  <si>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</si>
  <si>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</si>
  <si>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</si>
  <si>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</si>
  <si>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</si>
  <si>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</si>
  <si>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</si>
  <si>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</si>
  <si>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</si>
  <si>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</si>
  <si>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</si>
  <si>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</si>
  <si>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</si>
  <si>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</si>
  <si>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</si>
  <si>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</si>
  <si>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</si>
  <si>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</si>
  <si>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</si>
  <si>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</si>
  <si>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</si>
  <si>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</si>
  <si>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</si>
  <si>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</si>
  <si>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</si>
  <si>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</si>
  <si>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</si>
  <si>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</si>
  <si>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</si>
  <si>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</si>
  <si>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</si>
  <si>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</si>
  <si>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</si>
  <si>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</si>
  <si>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</si>
  <si>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</si>
  <si>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</si>
  <si>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</si>
  <si>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</si>
  <si>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</si>
  <si>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</si>
  <si>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</si>
  <si>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</si>
  <si>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</si>
  <si>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</si>
  <si>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</si>
  <si>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</si>
  <si>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</si>
  <si>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</si>
  <si>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</si>
  <si>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</si>
  <si>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</si>
  <si>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</si>
  <si>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</si>
  <si>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</si>
  <si>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</si>
  <si>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</si>
  <si>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</si>
  <si>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</si>
  <si>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</si>
  <si>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</si>
  <si>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</si>
  <si>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</si>
  <si>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</si>
  <si>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</si>
  <si>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</si>
  <si>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</si>
  <si>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</si>
  <si>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</si>
  <si>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</si>
  <si>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</si>
  <si>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</si>
  <si>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</si>
  <si>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</si>
  <si>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</si>
  <si>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</si>
  <si>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</si>
  <si>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</si>
  <si>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</si>
  <si>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</si>
  <si>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</si>
  <si>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25 June 2021</t>
  </si>
  <si>
    <t>25.06.2021</t>
  </si>
  <si>
    <t>19.06.2020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</si>
</sst>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1560456</v>
      </c>
      <c r="C11" s="67">
        <v>1590552</v>
      </c>
      <c r="D11" s="98">
        <f>IFERROR(((B11/C11)-1)*100,IF(B11+C11&lt;&gt;0,100,0))</f>
        <v>-1.8921732832375193</v>
      </c>
      <c r="E11" s="67">
        <v>39441470</v>
      </c>
      <c r="F11" s="67">
        <v>47466288</v>
      </c>
      <c r="G11" s="98">
        <f>IFERROR(((E11/F11)-1)*100,IF(E11+F11&lt;&gt;0,100,0))</f>
        <v>-16.906352567531723</v>
      </c>
    </row>
    <row r="12" spans="1:7" s="16" customFormat="1" ht="12" x14ac:dyDescent="0.2">
      <c r="A12" s="64" t="s">
        <v>9</v>
      </c>
      <c r="B12" s="67">
        <v>1914825.6640000001</v>
      </c>
      <c r="C12" s="67">
        <v>3042132.3879999998</v>
      </c>
      <c r="D12" s="98">
        <f>IFERROR(((B12/C12)-1)*100,IF(B12+C12&lt;&gt;0,100,0))</f>
        <v>-37.056465012725134</v>
      </c>
      <c r="E12" s="67">
        <v>61916317.479000002</v>
      </c>
      <c r="F12" s="67">
        <v>57182370.957999997</v>
      </c>
      <c r="G12" s="98">
        <f>IFERROR(((E12/F12)-1)*100,IF(E12+F12&lt;&gt;0,100,0))</f>
        <v>8.2786817714799668</v>
      </c>
    </row>
    <row r="13" spans="1:7" s="16" customFormat="1" ht="12" x14ac:dyDescent="0.2">
      <c r="A13" s="64" t="s">
        <v>10</v>
      </c>
      <c r="B13" s="67">
        <v>93643557.279243007</v>
      </c>
      <c r="C13" s="67">
        <v>152604679.51111099</v>
      </c>
      <c r="D13" s="98">
        <f>IFERROR(((B13/C13)-1)*100,IF(B13+C13&lt;&gt;0,100,0))</f>
        <v>-38.636509981710674</v>
      </c>
      <c r="E13" s="67">
        <v>2740988855.72576</v>
      </c>
      <c r="F13" s="67">
        <v>2899163082.2330999</v>
      </c>
      <c r="G13" s="98">
        <f>IFERROR(((E13/F13)-1)*100,IF(E13+F13&lt;&gt;0,100,0))</f>
        <v>-5.4558581915131636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315</v>
      </c>
      <c r="C16" s="67">
        <v>222</v>
      </c>
      <c r="D16" s="98">
        <f>IFERROR(((B16/C16)-1)*100,IF(B16+C16&lt;&gt;0,100,0))</f>
        <v>41.891891891891888</v>
      </c>
      <c r="E16" s="67">
        <v>8374</v>
      </c>
      <c r="F16" s="67">
        <v>7491</v>
      </c>
      <c r="G16" s="98">
        <f>IFERROR(((E16/F16)-1)*100,IF(E16+F16&lt;&gt;0,100,0))</f>
        <v>11.787478307302091</v>
      </c>
    </row>
    <row r="17" spans="1:7" s="16" customFormat="1" ht="12" x14ac:dyDescent="0.2">
      <c r="A17" s="64" t="s">
        <v>9</v>
      </c>
      <c r="B17" s="67">
        <v>192000.55799999999</v>
      </c>
      <c r="C17" s="67">
        <v>105100.23</v>
      </c>
      <c r="D17" s="98">
        <f>IFERROR(((B17/C17)-1)*100,IF(B17+C17&lt;&gt;0,100,0))</f>
        <v>82.683290036567954</v>
      </c>
      <c r="E17" s="67">
        <v>5738289.6330000004</v>
      </c>
      <c r="F17" s="67">
        <v>4865918.1129999999</v>
      </c>
      <c r="G17" s="98">
        <f>IFERROR(((E17/F17)-1)*100,IF(E17+F17&lt;&gt;0,100,0))</f>
        <v>17.928199771166199</v>
      </c>
    </row>
    <row r="18" spans="1:7" s="16" customFormat="1" ht="12" x14ac:dyDescent="0.2">
      <c r="A18" s="64" t="s">
        <v>10</v>
      </c>
      <c r="B18" s="67">
        <v>6774495.5264580501</v>
      </c>
      <c r="C18" s="67">
        <v>3541467.8513017502</v>
      </c>
      <c r="D18" s="98">
        <f>IFERROR(((B18/C18)-1)*100,IF(B18+C18&lt;&gt;0,100,0))</f>
        <v>91.290611997732071</v>
      </c>
      <c r="E18" s="67">
        <v>200625750.213925</v>
      </c>
      <c r="F18" s="67">
        <v>152986944.010712</v>
      </c>
      <c r="G18" s="98">
        <f>IFERROR(((E18/F18)-1)*100,IF(E18+F18&lt;&gt;0,100,0))</f>
        <v>31.139131846360279</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11573520.11049</v>
      </c>
      <c r="C24" s="66">
        <v>23495848.765829999</v>
      </c>
      <c r="D24" s="65">
        <f>B24-C24</f>
        <v>-11922328.655339999</v>
      </c>
      <c r="E24" s="67">
        <v>500455100.43504</v>
      </c>
      <c r="F24" s="67">
        <v>474497217.79066002</v>
      </c>
      <c r="G24" s="65">
        <f>E24-F24</f>
        <v>25957882.644379973</v>
      </c>
    </row>
    <row r="25" spans="1:7" s="16" customFormat="1" ht="12" x14ac:dyDescent="0.2">
      <c r="A25" s="68" t="s">
        <v>15</v>
      </c>
      <c r="B25" s="66">
        <v>19070018.362840001</v>
      </c>
      <c r="C25" s="66">
        <v>25446722.820280001</v>
      </c>
      <c r="D25" s="65">
        <f>B25-C25</f>
        <v>-6376704.45744</v>
      </c>
      <c r="E25" s="67">
        <v>538087881.31885004</v>
      </c>
      <c r="F25" s="67">
        <v>523522677.12010998</v>
      </c>
      <c r="G25" s="65">
        <f>E25-F25</f>
        <v>14565204.198740065</v>
      </c>
    </row>
    <row r="26" spans="1:7" s="28" customFormat="1" ht="12" x14ac:dyDescent="0.2">
      <c r="A26" s="69" t="s">
        <v>16</v>
      </c>
      <c r="B26" s="70">
        <f>B24-B25</f>
        <v>-7496498.2523500007</v>
      </c>
      <c r="C26" s="70">
        <f>C24-C25</f>
        <v>-1950874.0544500016</v>
      </c>
      <c r="D26" s="70"/>
      <c r="E26" s="70">
        <f>E24-E25</f>
        <v>-37632780.883810043</v>
      </c>
      <c r="F26" s="70">
        <f>F24-F25</f>
        <v>-49025459.329449952</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66215.473648650004</v>
      </c>
      <c r="C33" s="126">
        <v>54224.404789649998</v>
      </c>
      <c r="D33" s="98">
        <f t="shared" ref="D33:D42" si="0">IFERROR(((B33/C33)-1)*100,IF(B33+C33&lt;&gt;0,100,0))</f>
        <v>22.113786044339911</v>
      </c>
      <c r="E33" s="64"/>
      <c r="F33" s="126">
        <v>66595.41</v>
      </c>
      <c r="G33" s="126">
        <v>65078.44</v>
      </c>
    </row>
    <row r="34" spans="1:7" s="16" customFormat="1" ht="12" x14ac:dyDescent="0.2">
      <c r="A34" s="64" t="s">
        <v>23</v>
      </c>
      <c r="B34" s="126">
        <v>73145.411485100005</v>
      </c>
      <c r="C34" s="126">
        <v>58289.498567210001</v>
      </c>
      <c r="D34" s="98">
        <f t="shared" si="0"/>
        <v>25.486431146359202</v>
      </c>
      <c r="E34" s="64"/>
      <c r="F34" s="126">
        <v>74010.710000000006</v>
      </c>
      <c r="G34" s="126">
        <v>72231.39</v>
      </c>
    </row>
    <row r="35" spans="1:7" s="16" customFormat="1" ht="12" x14ac:dyDescent="0.2">
      <c r="A35" s="64" t="s">
        <v>24</v>
      </c>
      <c r="B35" s="126">
        <v>56957.213553230002</v>
      </c>
      <c r="C35" s="126">
        <v>36755.65835867</v>
      </c>
      <c r="D35" s="98">
        <f t="shared" si="0"/>
        <v>54.961755813019785</v>
      </c>
      <c r="E35" s="64"/>
      <c r="F35" s="126">
        <v>57787.39</v>
      </c>
      <c r="G35" s="126">
        <v>56654.45</v>
      </c>
    </row>
    <row r="36" spans="1:7" s="16" customFormat="1" ht="12" x14ac:dyDescent="0.2">
      <c r="A36" s="64" t="s">
        <v>25</v>
      </c>
      <c r="B36" s="126">
        <v>60140.149770639997</v>
      </c>
      <c r="C36" s="126">
        <v>49812.343516380002</v>
      </c>
      <c r="D36" s="98">
        <f t="shared" si="0"/>
        <v>20.733427751424415</v>
      </c>
      <c r="E36" s="64"/>
      <c r="F36" s="126">
        <v>60503.39</v>
      </c>
      <c r="G36" s="126">
        <v>58850.5</v>
      </c>
    </row>
    <row r="37" spans="1:7" s="16" customFormat="1" ht="12" x14ac:dyDescent="0.2">
      <c r="A37" s="64" t="s">
        <v>79</v>
      </c>
      <c r="B37" s="126">
        <v>64061.91268858</v>
      </c>
      <c r="C37" s="126">
        <v>49656.287432110003</v>
      </c>
      <c r="D37" s="98">
        <f t="shared" si="0"/>
        <v>29.010677200073289</v>
      </c>
      <c r="E37" s="64"/>
      <c r="F37" s="126">
        <v>64334.44</v>
      </c>
      <c r="G37" s="126">
        <v>59979.25</v>
      </c>
    </row>
    <row r="38" spans="1:7" s="16" customFormat="1" ht="12" x14ac:dyDescent="0.2">
      <c r="A38" s="64" t="s">
        <v>26</v>
      </c>
      <c r="B38" s="126">
        <v>86394.672634300005</v>
      </c>
      <c r="C38" s="126">
        <v>75183.307435829993</v>
      </c>
      <c r="D38" s="98">
        <f t="shared" si="0"/>
        <v>14.91204042604679</v>
      </c>
      <c r="E38" s="64"/>
      <c r="F38" s="126">
        <v>88373.21</v>
      </c>
      <c r="G38" s="126">
        <v>86208.72</v>
      </c>
    </row>
    <row r="39" spans="1:7" s="16" customFormat="1" ht="12" x14ac:dyDescent="0.2">
      <c r="A39" s="64" t="s">
        <v>27</v>
      </c>
      <c r="B39" s="126">
        <v>13080.1537819</v>
      </c>
      <c r="C39" s="126">
        <v>10552.72755806</v>
      </c>
      <c r="D39" s="98">
        <f t="shared" si="0"/>
        <v>23.950454609335516</v>
      </c>
      <c r="E39" s="64"/>
      <c r="F39" s="126">
        <v>13154.44</v>
      </c>
      <c r="G39" s="126">
        <v>12765.93</v>
      </c>
    </row>
    <row r="40" spans="1:7" s="16" customFormat="1" ht="12" x14ac:dyDescent="0.2">
      <c r="A40" s="64" t="s">
        <v>28</v>
      </c>
      <c r="B40" s="126">
        <v>83262.252106669999</v>
      </c>
      <c r="C40" s="126">
        <v>71383.590940189999</v>
      </c>
      <c r="D40" s="98">
        <f t="shared" si="0"/>
        <v>16.640604668421275</v>
      </c>
      <c r="E40" s="64"/>
      <c r="F40" s="126">
        <v>84325.8</v>
      </c>
      <c r="G40" s="126">
        <v>83072.399999999994</v>
      </c>
    </row>
    <row r="41" spans="1:7" s="16" customFormat="1" ht="12" x14ac:dyDescent="0.2">
      <c r="A41" s="64" t="s">
        <v>29</v>
      </c>
      <c r="B41" s="72"/>
      <c r="C41" s="126">
        <v>4384.0596434299996</v>
      </c>
      <c r="D41" s="98">
        <f t="shared" si="0"/>
        <v>-100</v>
      </c>
      <c r="E41" s="64"/>
      <c r="F41" s="72"/>
      <c r="G41" s="72"/>
    </row>
    <row r="42" spans="1:7" s="16" customFormat="1" ht="12" x14ac:dyDescent="0.2">
      <c r="A42" s="64" t="s">
        <v>78</v>
      </c>
      <c r="B42" s="126">
        <v>1120.9714567799999</v>
      </c>
      <c r="C42" s="126">
        <v>825.29780645999995</v>
      </c>
      <c r="D42" s="98">
        <f t="shared" si="0"/>
        <v>35.826297853407716</v>
      </c>
      <c r="E42" s="64"/>
      <c r="F42" s="126">
        <v>1132.5</v>
      </c>
      <c r="G42" s="126">
        <v>1092.83</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18738.3891820832</v>
      </c>
      <c r="D48" s="72"/>
      <c r="E48" s="127">
        <v>17015.965335700301</v>
      </c>
      <c r="F48" s="72"/>
      <c r="G48" s="98">
        <f>IFERROR(((C48/E48)-1)*100,IF(C48+E48&lt;&gt;0,100,0))</f>
        <v>10.122398655627096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5376</v>
      </c>
      <c r="D54" s="75"/>
      <c r="E54" s="128">
        <v>1217615</v>
      </c>
      <c r="F54" s="128">
        <v>138421291.005</v>
      </c>
      <c r="G54" s="128">
        <v>9539160.4800000004</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7447</v>
      </c>
      <c r="C68" s="66">
        <v>4421</v>
      </c>
      <c r="D68" s="98">
        <f>IFERROR(((B68/C68)-1)*100,IF(B68+C68&lt;&gt;0,100,0))</f>
        <v>68.446052929201542</v>
      </c>
      <c r="E68" s="66">
        <v>166714</v>
      </c>
      <c r="F68" s="66">
        <v>176773</v>
      </c>
      <c r="G68" s="98">
        <f>IFERROR(((E68/F68)-1)*100,IF(E68+F68&lt;&gt;0,100,0))</f>
        <v>-5.6903486392152702</v>
      </c>
    </row>
    <row r="69" spans="1:7" s="16" customFormat="1" ht="12" x14ac:dyDescent="0.2">
      <c r="A69" s="79" t="s">
        <v>54</v>
      </c>
      <c r="B69" s="67">
        <v>218745627.22</v>
      </c>
      <c r="C69" s="66">
        <v>146180975.993</v>
      </c>
      <c r="D69" s="98">
        <f>IFERROR(((B69/C69)-1)*100,IF(B69+C69&lt;&gt;0,100,0))</f>
        <v>49.640283719596191</v>
      </c>
      <c r="E69" s="66">
        <v>5274328520.7840004</v>
      </c>
      <c r="F69" s="66">
        <v>5999922643.1569996</v>
      </c>
      <c r="G69" s="98">
        <f>IFERROR(((E69/F69)-1)*100,IF(E69+F69&lt;&gt;0,100,0))</f>
        <v>-12.093391290645217</v>
      </c>
    </row>
    <row r="70" spans="1:7" s="62" customFormat="1" ht="12" x14ac:dyDescent="0.2">
      <c r="A70" s="79" t="s">
        <v>55</v>
      </c>
      <c r="B70" s="67">
        <v>218133019.13488999</v>
      </c>
      <c r="C70" s="66">
        <v>143761202.74054</v>
      </c>
      <c r="D70" s="98">
        <f>IFERROR(((B70/C70)-1)*100,IF(B70+C70&lt;&gt;0,100,0))</f>
        <v>51.732884099875086</v>
      </c>
      <c r="E70" s="66">
        <v>5180031617.9215298</v>
      </c>
      <c r="F70" s="66">
        <v>5776397531.6788702</v>
      </c>
      <c r="G70" s="98">
        <f>IFERROR(((E70/F70)-1)*100,IF(E70+F70&lt;&gt;0,100,0))</f>
        <v>-10.324184069513143</v>
      </c>
    </row>
    <row r="71" spans="1:7" s="16" customFormat="1" ht="12" x14ac:dyDescent="0.2">
      <c r="A71" s="79" t="s">
        <v>94</v>
      </c>
      <c r="B71" s="98">
        <f>IFERROR(B69/B68/1000,)</f>
        <v>29.373657475493488</v>
      </c>
      <c r="C71" s="98">
        <f>IFERROR(C69/C68/1000,)</f>
        <v>33.065138202442888</v>
      </c>
      <c r="D71" s="98">
        <f>IFERROR(((B71/C71)-1)*100,IF(B71+C71&lt;&gt;0,100,0))</f>
        <v>-11.164268252405696</v>
      </c>
      <c r="E71" s="98">
        <f>IFERROR(E69/E68/1000,)</f>
        <v>31.636986220617345</v>
      </c>
      <c r="F71" s="98">
        <f>IFERROR(F69/F68/1000,)</f>
        <v>33.941397403206373</v>
      </c>
      <c r="G71" s="98">
        <f>IFERROR(((E71/F71)-1)*100,IF(E71+F71&lt;&gt;0,100,0))</f>
        <v>-6.7893821671919046</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3248</v>
      </c>
      <c r="C74" s="66">
        <v>2508</v>
      </c>
      <c r="D74" s="98">
        <f>IFERROR(((B74/C74)-1)*100,IF(B74+C74&lt;&gt;0,100,0))</f>
        <v>29.505582137161078</v>
      </c>
      <c r="E74" s="66">
        <v>72049</v>
      </c>
      <c r="F74" s="66">
        <v>77867</v>
      </c>
      <c r="G74" s="98">
        <f>IFERROR(((E74/F74)-1)*100,IF(E74+F74&lt;&gt;0,100,0))</f>
        <v>-7.471714590262879</v>
      </c>
    </row>
    <row r="75" spans="1:7" s="16" customFormat="1" ht="12" x14ac:dyDescent="0.2">
      <c r="A75" s="79" t="s">
        <v>54</v>
      </c>
      <c r="B75" s="67">
        <v>508990943.43599999</v>
      </c>
      <c r="C75" s="66">
        <v>373050052.74900001</v>
      </c>
      <c r="D75" s="98">
        <f>IFERROR(((B75/C75)-1)*100,IF(B75+C75&lt;&gt;0,100,0))</f>
        <v>36.44038908056806</v>
      </c>
      <c r="E75" s="66">
        <v>11034535309.093</v>
      </c>
      <c r="F75" s="66">
        <v>10787535389.216</v>
      </c>
      <c r="G75" s="98">
        <f>IFERROR(((E75/F75)-1)*100,IF(E75+F75&lt;&gt;0,100,0))</f>
        <v>2.2896788836856974</v>
      </c>
    </row>
    <row r="76" spans="1:7" s="16" customFormat="1" ht="12" x14ac:dyDescent="0.2">
      <c r="A76" s="79" t="s">
        <v>55</v>
      </c>
      <c r="B76" s="67">
        <v>489463697.44115001</v>
      </c>
      <c r="C76" s="66">
        <v>358435680.74106997</v>
      </c>
      <c r="D76" s="98">
        <f>IFERROR(((B76/C76)-1)*100,IF(B76+C76&lt;&gt;0,100,0))</f>
        <v>36.555517137461905</v>
      </c>
      <c r="E76" s="66">
        <v>10678005521.2089</v>
      </c>
      <c r="F76" s="66">
        <v>10609465973.889999</v>
      </c>
      <c r="G76" s="98">
        <f>IFERROR(((E76/F76)-1)*100,IF(E76+F76&lt;&gt;0,100,0))</f>
        <v>0.6460225942340303</v>
      </c>
    </row>
    <row r="77" spans="1:7" s="16" customFormat="1" ht="12" x14ac:dyDescent="0.2">
      <c r="A77" s="79" t="s">
        <v>94</v>
      </c>
      <c r="B77" s="98">
        <f>IFERROR(B75/B74/1000,)</f>
        <v>156.70903430911332</v>
      </c>
      <c r="C77" s="98">
        <f>IFERROR(C75/C74/1000,)</f>
        <v>148.74404017105266</v>
      </c>
      <c r="D77" s="98">
        <f>IFERROR(((B77/C77)-1)*100,IF(B77+C77&lt;&gt;0,100,0))</f>
        <v>5.3548324550691806</v>
      </c>
      <c r="E77" s="98">
        <f>IFERROR(E75/E74/1000,)</f>
        <v>153.15320558360284</v>
      </c>
      <c r="F77" s="98">
        <f>IFERROR(F75/F74/1000,)</f>
        <v>138.53796074352422</v>
      </c>
      <c r="G77" s="98">
        <f>IFERROR(((E77/F77)-1)*100,IF(E77+F77&lt;&gt;0,100,0))</f>
        <v>10.549631856596964</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143</v>
      </c>
      <c r="C80" s="66">
        <v>173</v>
      </c>
      <c r="D80" s="98">
        <f>IFERROR(((B80/C80)-1)*100,IF(B80+C80&lt;&gt;0,100,0))</f>
        <v>-17.341040462427749</v>
      </c>
      <c r="E80" s="66">
        <v>4090</v>
      </c>
      <c r="F80" s="66">
        <v>6147</v>
      </c>
      <c r="G80" s="98">
        <f>IFERROR(((E80/F80)-1)*100,IF(E80+F80&lt;&gt;0,100,0))</f>
        <v>-33.463478119407839</v>
      </c>
    </row>
    <row r="81" spans="1:7" s="16" customFormat="1" ht="12" x14ac:dyDescent="0.2">
      <c r="A81" s="79" t="s">
        <v>54</v>
      </c>
      <c r="B81" s="67">
        <v>10590372.622</v>
      </c>
      <c r="C81" s="66">
        <v>19367783.326000001</v>
      </c>
      <c r="D81" s="98">
        <f>IFERROR(((B81/C81)-1)*100,IF(B81+C81&lt;&gt;0,100,0))</f>
        <v>-45.319645290624941</v>
      </c>
      <c r="E81" s="66">
        <v>353652550.11799997</v>
      </c>
      <c r="F81" s="66">
        <v>525197100.32499999</v>
      </c>
      <c r="G81" s="98">
        <f>IFERROR(((E81/F81)-1)*100,IF(E81+F81&lt;&gt;0,100,0))</f>
        <v>-32.662889818097938</v>
      </c>
    </row>
    <row r="82" spans="1:7" s="16" customFormat="1" ht="12" x14ac:dyDescent="0.2">
      <c r="A82" s="79" t="s">
        <v>55</v>
      </c>
      <c r="B82" s="67">
        <v>1048788.0923099399</v>
      </c>
      <c r="C82" s="66">
        <v>10489195.8424097</v>
      </c>
      <c r="D82" s="98">
        <f>IFERROR(((B82/C82)-1)*100,IF(B82+C82&lt;&gt;0,100,0))</f>
        <v>-90.001253594012411</v>
      </c>
      <c r="E82" s="66">
        <v>107632775.82625</v>
      </c>
      <c r="F82" s="66">
        <v>174158742.48087701</v>
      </c>
      <c r="G82" s="98">
        <f>IFERROR(((E82/F82)-1)*100,IF(E82+F82&lt;&gt;0,100,0))</f>
        <v>-38.198465208791745</v>
      </c>
    </row>
    <row r="83" spans="1:7" s="32" customFormat="1" x14ac:dyDescent="0.2">
      <c r="A83" s="79" t="s">
        <v>94</v>
      </c>
      <c r="B83" s="98">
        <f>IFERROR(B81/B80/1000,)</f>
        <v>74.058549804195806</v>
      </c>
      <c r="C83" s="98">
        <f>IFERROR(C81/C80/1000,)</f>
        <v>111.95250477456648</v>
      </c>
      <c r="D83" s="98">
        <f>IFERROR(((B83/C83)-1)*100,IF(B83+C83&lt;&gt;0,100,0))</f>
        <v>-33.84824220474205</v>
      </c>
      <c r="E83" s="98">
        <f>IFERROR(E81/E80/1000,)</f>
        <v>86.467616165770153</v>
      </c>
      <c r="F83" s="98">
        <f>IFERROR(F81/F80/1000,)</f>
        <v>85.439580335936228</v>
      </c>
      <c r="G83" s="98">
        <f>IFERROR(((E83/F83)-1)*100,IF(E83+F83&lt;&gt;0,100,0))</f>
        <v>1.2032313662963201</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10838</v>
      </c>
      <c r="C86" s="64">
        <f>C68+C74+C80</f>
        <v>7102</v>
      </c>
      <c r="D86" s="98">
        <f>IFERROR(((B86/C86)-1)*100,IF(B86+C86&lt;&gt;0,100,0))</f>
        <v>52.604900028161069</v>
      </c>
      <c r="E86" s="64">
        <f>E68+E74+E80</f>
        <v>242853</v>
      </c>
      <c r="F86" s="64">
        <f>F68+F74+F80</f>
        <v>260787</v>
      </c>
      <c r="G86" s="98">
        <f>IFERROR(((E86/F86)-1)*100,IF(E86+F86&lt;&gt;0,100,0))</f>
        <v>-6.8768765314221936</v>
      </c>
    </row>
    <row r="87" spans="1:7" s="62" customFormat="1" ht="12" x14ac:dyDescent="0.2">
      <c r="A87" s="79" t="s">
        <v>54</v>
      </c>
      <c r="B87" s="64">
        <f t="shared" ref="B87:C87" si="1">B69+B75+B81</f>
        <v>738326943.278</v>
      </c>
      <c r="C87" s="64">
        <f t="shared" si="1"/>
        <v>538598812.06799996</v>
      </c>
      <c r="D87" s="98">
        <f>IFERROR(((B87/C87)-1)*100,IF(B87+C87&lt;&gt;0,100,0))</f>
        <v>37.082913429223026</v>
      </c>
      <c r="E87" s="64">
        <f t="shared" ref="E87:F87" si="2">E69+E75+E81</f>
        <v>16662516379.995001</v>
      </c>
      <c r="F87" s="64">
        <f t="shared" si="2"/>
        <v>17312655132.697998</v>
      </c>
      <c r="G87" s="98">
        <f>IFERROR(((E87/F87)-1)*100,IF(E87+F87&lt;&gt;0,100,0))</f>
        <v>-3.7552804449682342</v>
      </c>
    </row>
    <row r="88" spans="1:7" s="62" customFormat="1" ht="12" x14ac:dyDescent="0.2">
      <c r="A88" s="79" t="s">
        <v>55</v>
      </c>
      <c r="B88" s="64">
        <f t="shared" ref="B88:C88" si="3">B70+B76+B82</f>
        <v>708645504.66834998</v>
      </c>
      <c r="C88" s="64">
        <f t="shared" si="3"/>
        <v>512686079.32401967</v>
      </c>
      <c r="D88" s="98">
        <f>IFERROR(((B88/C88)-1)*100,IF(B88+C88&lt;&gt;0,100,0))</f>
        <v>38.222107688725274</v>
      </c>
      <c r="E88" s="64">
        <f t="shared" ref="E88:F88" si="4">E70+E76+E82</f>
        <v>15965669914.95668</v>
      </c>
      <c r="F88" s="64">
        <f t="shared" si="4"/>
        <v>16560022248.049747</v>
      </c>
      <c r="G88" s="98">
        <f>IFERROR(((E88/F88)-1)*100,IF(E88+F88&lt;&gt;0,100,0))</f>
        <v>-3.5890793151746148</v>
      </c>
    </row>
    <row r="89" spans="1:7" s="63" customFormat="1" x14ac:dyDescent="0.2">
      <c r="A89" s="79" t="s">
        <v>95</v>
      </c>
      <c r="B89" s="98">
        <f>IFERROR((B75/B87)*100,IF(B75+B87&lt;&gt;0,100,0))</f>
        <v>68.938421937603749</v>
      </c>
      <c r="C89" s="98">
        <f>IFERROR((C75/C87)*100,IF(C75+C87&lt;&gt;0,100,0))</f>
        <v>69.263066384539513</v>
      </c>
      <c r="D89" s="98">
        <f>IFERROR(((B89/C89)-1)*100,IF(B89+C89&lt;&gt;0,100,0))</f>
        <v>-0.46871220678186276</v>
      </c>
      <c r="E89" s="98">
        <f>IFERROR((E75/E87)*100,IF(E75+E87&lt;&gt;0,100,0))</f>
        <v>66.223702695596756</v>
      </c>
      <c r="F89" s="98">
        <f>IFERROR((F75/F87)*100,IF(F75+F87&lt;&gt;0,100,0))</f>
        <v>62.31011538398775</v>
      </c>
      <c r="G89" s="98">
        <f>IFERROR(((E89/F89)-1)*100,IF(E89+F89&lt;&gt;0,100,0))</f>
        <v>6.2808218015508732</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19537415.515999999</v>
      </c>
      <c r="C95" s="129">
        <v>20994682.223999999</v>
      </c>
      <c r="D95" s="65">
        <f>B95-C95</f>
        <v>-1457266.7080000006</v>
      </c>
      <c r="E95" s="129">
        <v>608881252.61199999</v>
      </c>
      <c r="F95" s="129">
        <v>760923427.20500004</v>
      </c>
      <c r="G95" s="80">
        <f>E95-F95</f>
        <v>-152042174.59300005</v>
      </c>
    </row>
    <row r="96" spans="1:7" s="16" customFormat="1" ht="13.5" x14ac:dyDescent="0.2">
      <c r="A96" s="79" t="s">
        <v>88</v>
      </c>
      <c r="B96" s="66">
        <v>25651951.427999999</v>
      </c>
      <c r="C96" s="129">
        <v>21890494.721999999</v>
      </c>
      <c r="D96" s="65">
        <f>B96-C96</f>
        <v>3761456.7060000002</v>
      </c>
      <c r="E96" s="129">
        <v>650029815.30400002</v>
      </c>
      <c r="F96" s="129">
        <v>819757164.41700006</v>
      </c>
      <c r="G96" s="80">
        <f>E96-F96</f>
        <v>-169727349.11300004</v>
      </c>
    </row>
    <row r="97" spans="1:7" s="28" customFormat="1" ht="12" x14ac:dyDescent="0.2">
      <c r="A97" s="81" t="s">
        <v>16</v>
      </c>
      <c r="B97" s="65">
        <f>B95-B96</f>
        <v>-6114535.9120000005</v>
      </c>
      <c r="C97" s="65">
        <f>C95-C96</f>
        <v>-895812.49799999967</v>
      </c>
      <c r="D97" s="82"/>
      <c r="E97" s="65">
        <f>E95-E96</f>
        <v>-41148562.692000031</v>
      </c>
      <c r="F97" s="82">
        <f>F95-F96</f>
        <v>-58833737.212000012</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793.55732172736305</v>
      </c>
      <c r="C104" s="130">
        <v>699.41965407264001</v>
      </c>
      <c r="D104" s="98">
        <f>IFERROR(((B104/C104)-1)*100,IF(B104+C104&lt;&gt;0,100,0))</f>
        <v>13.459396959546432</v>
      </c>
      <c r="E104" s="84"/>
      <c r="F104" s="131">
        <v>796.50500698424503</v>
      </c>
      <c r="G104" s="131">
        <v>788.33213663239496</v>
      </c>
    </row>
    <row r="105" spans="1:7" s="16" customFormat="1" ht="12" x14ac:dyDescent="0.2">
      <c r="A105" s="79" t="s">
        <v>50</v>
      </c>
      <c r="B105" s="131">
        <v>783.629603664466</v>
      </c>
      <c r="C105" s="130">
        <v>691.64533829104403</v>
      </c>
      <c r="D105" s="98">
        <f>IFERROR(((B105/C105)-1)*100,IF(B105+C105&lt;&gt;0,100,0))</f>
        <v>13.299340034692042</v>
      </c>
      <c r="E105" s="84"/>
      <c r="F105" s="131">
        <v>786.51048973019897</v>
      </c>
      <c r="G105" s="131">
        <v>778.43347641219395</v>
      </c>
    </row>
    <row r="106" spans="1:7" s="16" customFormat="1" ht="12" x14ac:dyDescent="0.2">
      <c r="A106" s="79" t="s">
        <v>51</v>
      </c>
      <c r="B106" s="131">
        <v>836.07993241884799</v>
      </c>
      <c r="C106" s="130">
        <v>729.85805208106899</v>
      </c>
      <c r="D106" s="98">
        <f>IFERROR(((B106/C106)-1)*100,IF(B106+C106&lt;&gt;0,100,0))</f>
        <v>14.55377248149896</v>
      </c>
      <c r="E106" s="84"/>
      <c r="F106" s="131">
        <v>839.43702495411299</v>
      </c>
      <c r="G106" s="131">
        <v>830.01720607253503</v>
      </c>
    </row>
    <row r="107" spans="1:7" s="28" customFormat="1" ht="12" x14ac:dyDescent="0.2">
      <c r="A107" s="81" t="s">
        <v>52</v>
      </c>
      <c r="B107" s="85"/>
      <c r="C107" s="84"/>
      <c r="D107" s="86"/>
      <c r="E107" s="84"/>
      <c r="F107" s="71"/>
      <c r="G107" s="71"/>
    </row>
    <row r="108" spans="1:7" s="16" customFormat="1" ht="12" x14ac:dyDescent="0.2">
      <c r="A108" s="79" t="s">
        <v>56</v>
      </c>
      <c r="B108" s="131">
        <v>597.17635822714499</v>
      </c>
      <c r="C108" s="130">
        <v>567.74470367201502</v>
      </c>
      <c r="D108" s="98">
        <f>IFERROR(((B108/C108)-1)*100,IF(B108+C108&lt;&gt;0,100,0))</f>
        <v>5.1839593332662082</v>
      </c>
      <c r="E108" s="84"/>
      <c r="F108" s="131">
        <v>597.50986988835098</v>
      </c>
      <c r="G108" s="131">
        <v>596.35985830754498</v>
      </c>
    </row>
    <row r="109" spans="1:7" s="16" customFormat="1" ht="12" x14ac:dyDescent="0.2">
      <c r="A109" s="79" t="s">
        <v>57</v>
      </c>
      <c r="B109" s="131">
        <v>788.87356931755698</v>
      </c>
      <c r="C109" s="130">
        <v>725.80404553992696</v>
      </c>
      <c r="D109" s="98">
        <f>IFERROR(((B109/C109)-1)*100,IF(B109+C109&lt;&gt;0,100,0))</f>
        <v>8.6896076379282974</v>
      </c>
      <c r="E109" s="84"/>
      <c r="F109" s="131">
        <v>793.02407241318997</v>
      </c>
      <c r="G109" s="131">
        <v>786.91357880449505</v>
      </c>
    </row>
    <row r="110" spans="1:7" s="16" customFormat="1" ht="12" x14ac:dyDescent="0.2">
      <c r="A110" s="79" t="s">
        <v>59</v>
      </c>
      <c r="B110" s="131">
        <v>899.94842372118001</v>
      </c>
      <c r="C110" s="130">
        <v>801.32936903252596</v>
      </c>
      <c r="D110" s="98">
        <f>IFERROR(((B110/C110)-1)*100,IF(B110+C110&lt;&gt;0,100,0))</f>
        <v>12.306931269437982</v>
      </c>
      <c r="E110" s="84"/>
      <c r="F110" s="131">
        <v>903.41368381455595</v>
      </c>
      <c r="G110" s="131">
        <v>893.73269488661094</v>
      </c>
    </row>
    <row r="111" spans="1:7" s="16" customFormat="1" ht="12" x14ac:dyDescent="0.2">
      <c r="A111" s="79" t="s">
        <v>58</v>
      </c>
      <c r="B111" s="131">
        <v>846.07253426919897</v>
      </c>
      <c r="C111" s="130">
        <v>717.72012029492396</v>
      </c>
      <c r="D111" s="98">
        <f>IFERROR(((B111/C111)-1)*100,IF(B111+C111&lt;&gt;0,100,0))</f>
        <v>17.883351789208966</v>
      </c>
      <c r="E111" s="84"/>
      <c r="F111" s="131">
        <v>848.93964776713301</v>
      </c>
      <c r="G111" s="131">
        <v>836.80132233921302</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1</v>
      </c>
      <c r="D119" s="98">
        <f>IFERROR(((B119/C119)-1)*100,IF(B119+C119&lt;&gt;0,100,0))</f>
        <v>-100</v>
      </c>
      <c r="E119" s="66">
        <v>11</v>
      </c>
      <c r="F119" s="66">
        <v>1</v>
      </c>
      <c r="G119" s="98">
        <f>IFERROR(((E119/F119)-1)*100,IF(E119+F119&lt;&gt;0,100,0))</f>
        <v>1000</v>
      </c>
    </row>
    <row r="120" spans="1:7" s="16" customFormat="1" ht="12" x14ac:dyDescent="0.2">
      <c r="A120" s="79" t="s">
        <v>72</v>
      </c>
      <c r="B120" s="67">
        <v>106</v>
      </c>
      <c r="C120" s="66">
        <v>163</v>
      </c>
      <c r="D120" s="98">
        <f>IFERROR(((B120/C120)-1)*100,IF(B120+C120&lt;&gt;0,100,0))</f>
        <v>-34.969325153374228</v>
      </c>
      <c r="E120" s="66">
        <v>5546</v>
      </c>
      <c r="F120" s="66">
        <v>8030</v>
      </c>
      <c r="G120" s="98">
        <f>IFERROR(((E120/F120)-1)*100,IF(E120+F120&lt;&gt;0,100,0))</f>
        <v>-30.933997509339971</v>
      </c>
    </row>
    <row r="121" spans="1:7" s="16" customFormat="1" ht="12" x14ac:dyDescent="0.2">
      <c r="A121" s="79" t="s">
        <v>74</v>
      </c>
      <c r="B121" s="67">
        <v>5</v>
      </c>
      <c r="C121" s="66">
        <v>2</v>
      </c>
      <c r="D121" s="98">
        <f>IFERROR(((B121/C121)-1)*100,IF(B121+C121&lt;&gt;0,100,0))</f>
        <v>150</v>
      </c>
      <c r="E121" s="66">
        <v>227</v>
      </c>
      <c r="F121" s="66">
        <v>216</v>
      </c>
      <c r="G121" s="98">
        <f>IFERROR(((E121/F121)-1)*100,IF(E121+F121&lt;&gt;0,100,0))</f>
        <v>5.0925925925925819</v>
      </c>
    </row>
    <row r="122" spans="1:7" s="28" customFormat="1" ht="12" x14ac:dyDescent="0.2">
      <c r="A122" s="81" t="s">
        <v>34</v>
      </c>
      <c r="B122" s="82">
        <f>SUM(B119:B121)</f>
        <v>111</v>
      </c>
      <c r="C122" s="82">
        <f>SUM(C119:C121)</f>
        <v>166</v>
      </c>
      <c r="D122" s="98">
        <f>IFERROR(((B122/C122)-1)*100,IF(B122+C122&lt;&gt;0,100,0))</f>
        <v>-33.132530120481931</v>
      </c>
      <c r="E122" s="82">
        <f>SUM(E119:E121)</f>
        <v>5784</v>
      </c>
      <c r="F122" s="82">
        <f>SUM(F119:F121)</f>
        <v>8247</v>
      </c>
      <c r="G122" s="98">
        <f>IFERROR(((E122/F122)-1)*100,IF(E122+F122&lt;&gt;0,100,0))</f>
        <v>-29.865405602037111</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18</v>
      </c>
      <c r="D125" s="98">
        <f>IFERROR(((B125/C125)-1)*100,IF(B125+C125&lt;&gt;0,100,0))</f>
        <v>-100</v>
      </c>
      <c r="E125" s="66">
        <v>661</v>
      </c>
      <c r="F125" s="66">
        <v>869</v>
      </c>
      <c r="G125" s="98">
        <f>IFERROR(((E125/F125)-1)*100,IF(E125+F125&lt;&gt;0,100,0))</f>
        <v>-23.935558112773304</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18</v>
      </c>
      <c r="D127" s="98">
        <f>IFERROR(((B127/C127)-1)*100,IF(B127+C127&lt;&gt;0,100,0))</f>
        <v>-100</v>
      </c>
      <c r="E127" s="82">
        <f>SUM(E125:E126)</f>
        <v>661</v>
      </c>
      <c r="F127" s="82">
        <f>SUM(F125:F126)</f>
        <v>869</v>
      </c>
      <c r="G127" s="98">
        <f>IFERROR(((E127/F127)-1)*100,IF(E127+F127&lt;&gt;0,100,0))</f>
        <v>-23.935558112773304</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10</v>
      </c>
      <c r="D130" s="98">
        <f>IFERROR(((B130/C130)-1)*100,IF(B130+C130&lt;&gt;0,100,0))</f>
        <v>-100</v>
      </c>
      <c r="E130" s="66">
        <v>80871</v>
      </c>
      <c r="F130" s="66">
        <v>10</v>
      </c>
      <c r="G130" s="98">
        <f>IFERROR(((E130/F130)-1)*100,IF(E130+F130&lt;&gt;0,100,0))</f>
        <v>808610</v>
      </c>
    </row>
    <row r="131" spans="1:7" s="16" customFormat="1" ht="12" x14ac:dyDescent="0.2">
      <c r="A131" s="79" t="s">
        <v>72</v>
      </c>
      <c r="B131" s="67">
        <v>9309</v>
      </c>
      <c r="C131" s="66">
        <v>25428</v>
      </c>
      <c r="D131" s="98">
        <f>IFERROR(((B131/C131)-1)*100,IF(B131+C131&lt;&gt;0,100,0))</f>
        <v>-63.39075035394054</v>
      </c>
      <c r="E131" s="66">
        <v>5800043</v>
      </c>
      <c r="F131" s="66">
        <v>6409378</v>
      </c>
      <c r="G131" s="98">
        <f>IFERROR(((E131/F131)-1)*100,IF(E131+F131&lt;&gt;0,100,0))</f>
        <v>-9.5069287534609419</v>
      </c>
    </row>
    <row r="132" spans="1:7" s="16" customFormat="1" ht="12" x14ac:dyDescent="0.2">
      <c r="A132" s="79" t="s">
        <v>74</v>
      </c>
      <c r="B132" s="67">
        <v>11</v>
      </c>
      <c r="C132" s="66">
        <v>76</v>
      </c>
      <c r="D132" s="98">
        <f>IFERROR(((B132/C132)-1)*100,IF(B132+C132&lt;&gt;0,100,0))</f>
        <v>-85.526315789473685</v>
      </c>
      <c r="E132" s="66">
        <v>9854</v>
      </c>
      <c r="F132" s="66">
        <v>13195</v>
      </c>
      <c r="G132" s="98">
        <f>IFERROR(((E132/F132)-1)*100,IF(E132+F132&lt;&gt;0,100,0))</f>
        <v>-25.320197044334979</v>
      </c>
    </row>
    <row r="133" spans="1:7" s="16" customFormat="1" ht="12" x14ac:dyDescent="0.2">
      <c r="A133" s="81" t="s">
        <v>34</v>
      </c>
      <c r="B133" s="82">
        <f>SUM(B130:B132)</f>
        <v>9320</v>
      </c>
      <c r="C133" s="82">
        <f>SUM(C130:C132)</f>
        <v>25514</v>
      </c>
      <c r="D133" s="98">
        <f>IFERROR(((B133/C133)-1)*100,IF(B133+C133&lt;&gt;0,100,0))</f>
        <v>-63.471035509916128</v>
      </c>
      <c r="E133" s="82">
        <f>SUM(E130:E132)</f>
        <v>5890768</v>
      </c>
      <c r="F133" s="82">
        <f>SUM(F130:F132)</f>
        <v>6422583</v>
      </c>
      <c r="G133" s="98">
        <f>IFERROR(((E133/F133)-1)*100,IF(E133+F133&lt;&gt;0,100,0))</f>
        <v>-8.2803912382292353</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27</v>
      </c>
      <c r="D136" s="98">
        <f>IFERROR(((B136/C136)-1)*100,)</f>
        <v>-100</v>
      </c>
      <c r="E136" s="66">
        <v>323229</v>
      </c>
      <c r="F136" s="66">
        <v>451916</v>
      </c>
      <c r="G136" s="98">
        <f>IFERROR(((E136/F136)-1)*100,)</f>
        <v>-28.475867196558657</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27</v>
      </c>
      <c r="D138" s="98">
        <f>IFERROR(((B138/C138)-1)*100,)</f>
        <v>-100</v>
      </c>
      <c r="E138" s="82">
        <f>SUM(E136:E137)</f>
        <v>323229</v>
      </c>
      <c r="F138" s="82">
        <f>SUM(F136:F137)</f>
        <v>451916</v>
      </c>
      <c r="G138" s="98">
        <f>IFERROR(((E138/F138)-1)*100,)</f>
        <v>-28.475867196558657</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240.82499999999999</v>
      </c>
      <c r="D141" s="98">
        <f>IFERROR(((B141/C141)-1)*100,IF(B141+C141&lt;&gt;0,100,0))</f>
        <v>-100</v>
      </c>
      <c r="E141" s="66">
        <v>1932016.6625000001</v>
      </c>
      <c r="F141" s="66">
        <v>240.82499999999999</v>
      </c>
      <c r="G141" s="98">
        <f>IFERROR(((E141/F141)-1)*100,IF(E141+F141&lt;&gt;0,100,0))</f>
        <v>802149.21104536497</v>
      </c>
    </row>
    <row r="142" spans="1:7" s="32" customFormat="1" x14ac:dyDescent="0.2">
      <c r="A142" s="79" t="s">
        <v>72</v>
      </c>
      <c r="B142" s="67">
        <v>856276.62493000005</v>
      </c>
      <c r="C142" s="66">
        <v>2232651.6432599998</v>
      </c>
      <c r="D142" s="98">
        <f>IFERROR(((B142/C142)-1)*100,IF(B142+C142&lt;&gt;0,100,0))</f>
        <v>-61.647549114302926</v>
      </c>
      <c r="E142" s="66">
        <v>544955948.05760002</v>
      </c>
      <c r="F142" s="66">
        <v>597187531.08808994</v>
      </c>
      <c r="G142" s="98">
        <f>IFERROR(((E142/F142)-1)*100,IF(E142+F142&lt;&gt;0,100,0))</f>
        <v>-8.746261485956131</v>
      </c>
    </row>
    <row r="143" spans="1:7" s="32" customFormat="1" x14ac:dyDescent="0.2">
      <c r="A143" s="79" t="s">
        <v>74</v>
      </c>
      <c r="B143" s="67">
        <v>81929.679999999993</v>
      </c>
      <c r="C143" s="66">
        <v>199561</v>
      </c>
      <c r="D143" s="98">
        <f>IFERROR(((B143/C143)-1)*100,IF(B143+C143&lt;&gt;0,100,0))</f>
        <v>-58.945044372397412</v>
      </c>
      <c r="E143" s="66">
        <v>52899096.710000001</v>
      </c>
      <c r="F143" s="66">
        <v>64585063.939999998</v>
      </c>
      <c r="G143" s="98">
        <f>IFERROR(((E143/F143)-1)*100,IF(E143+F143&lt;&gt;0,100,0))</f>
        <v>-18.093916018812561</v>
      </c>
    </row>
    <row r="144" spans="1:7" s="16" customFormat="1" ht="12" x14ac:dyDescent="0.2">
      <c r="A144" s="81" t="s">
        <v>34</v>
      </c>
      <c r="B144" s="82">
        <f>SUM(B141:B143)</f>
        <v>938206.3049300001</v>
      </c>
      <c r="C144" s="82">
        <f>SUM(C141:C143)</f>
        <v>2432453.46826</v>
      </c>
      <c r="D144" s="98">
        <f>IFERROR(((B144/C144)-1)*100,IF(B144+C144&lt;&gt;0,100,0))</f>
        <v>-61.429629911846796</v>
      </c>
      <c r="E144" s="82">
        <f>SUM(E141:E143)</f>
        <v>599787061.43010008</v>
      </c>
      <c r="F144" s="82">
        <f>SUM(F141:F143)</f>
        <v>661772835.85309005</v>
      </c>
      <c r="G144" s="98">
        <f>IFERROR(((E144/F144)-1)*100,IF(E144+F144&lt;&gt;0,100,0))</f>
        <v>-9.3666241744546959</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45.383319999999998</v>
      </c>
      <c r="D147" s="98">
        <f>IFERROR(((B147/C147)-1)*100,IF(B147+C147&lt;&gt;0,100,0))</f>
        <v>-100</v>
      </c>
      <c r="E147" s="66">
        <v>620441.93732999999</v>
      </c>
      <c r="F147" s="66">
        <v>735616.20849999995</v>
      </c>
      <c r="G147" s="98">
        <f>IFERROR(((E147/F147)-1)*100,IF(E147+F147&lt;&gt;0,100,0))</f>
        <v>-15.656842500092893</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45.383319999999998</v>
      </c>
      <c r="D149" s="98">
        <f>IFERROR(((B149/C149)-1)*100,IF(B149+C149&lt;&gt;0,100,0))</f>
        <v>-100</v>
      </c>
      <c r="E149" s="82">
        <f>SUM(E147:E148)</f>
        <v>620441.93732999999</v>
      </c>
      <c r="F149" s="82">
        <f>SUM(F147:F148)</f>
        <v>735616.20849999995</v>
      </c>
      <c r="G149" s="98">
        <f>IFERROR(((E149/F149)-1)*100,IF(E149+F149&lt;&gt;0,100,0))</f>
        <v>-15.656842500092893</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66">
        <v>10</v>
      </c>
      <c r="D152" s="98">
        <f>IFERROR(((B152/C152)-1)*100,IF(B152+C152&lt;&gt;0,100,0))</f>
        <v>304610</v>
      </c>
      <c r="E152" s="78"/>
      <c r="F152" s="78"/>
      <c r="G152" s="65"/>
    </row>
    <row r="153" spans="1:7" s="16" customFormat="1" ht="12" x14ac:dyDescent="0.2">
      <c r="A153" s="79" t="s">
        <v>72</v>
      </c>
      <c r="B153" s="67">
        <v>987731</v>
      </c>
      <c r="C153" s="66">
        <v>949462</v>
      </c>
      <c r="D153" s="98">
        <f>IFERROR(((B153/C153)-1)*100,IF(B153+C153&lt;&gt;0,100,0))</f>
        <v>4.0305983809778567</v>
      </c>
      <c r="E153" s="78"/>
      <c r="F153" s="78"/>
      <c r="G153" s="65"/>
    </row>
    <row r="154" spans="1:7" s="16" customFormat="1" ht="12" x14ac:dyDescent="0.2">
      <c r="A154" s="79" t="s">
        <v>74</v>
      </c>
      <c r="B154" s="67">
        <v>1560</v>
      </c>
      <c r="C154" s="66">
        <v>2497</v>
      </c>
      <c r="D154" s="98">
        <f>IFERROR(((B154/C154)-1)*100,IF(B154+C154&lt;&gt;0,100,0))</f>
        <v>-37.525030036043248</v>
      </c>
      <c r="E154" s="78"/>
      <c r="F154" s="78"/>
      <c r="G154" s="65"/>
    </row>
    <row r="155" spans="1:7" s="28" customFormat="1" ht="12" x14ac:dyDescent="0.2">
      <c r="A155" s="81" t="s">
        <v>34</v>
      </c>
      <c r="B155" s="82">
        <f>SUM(B152:B154)</f>
        <v>1019762</v>
      </c>
      <c r="C155" s="82">
        <f>SUM(C152:C154)</f>
        <v>951969</v>
      </c>
      <c r="D155" s="98">
        <f>IFERROR(((B155/C155)-1)*100,IF(B155+C155&lt;&gt;0,100,0))</f>
        <v>7.1213453379259217</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120456</v>
      </c>
      <c r="C158" s="66">
        <v>297715</v>
      </c>
      <c r="D158" s="98">
        <f>IFERROR(((B158/C158)-1)*100,IF(B158+C158&lt;&gt;0,100,0))</f>
        <v>-59.539828359336951</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120456</v>
      </c>
      <c r="C160" s="82">
        <f>SUM(C158:C159)</f>
        <v>297715</v>
      </c>
      <c r="D160" s="98">
        <f>IFERROR(((B160/C160)-1)*100,IF(B160+C160&lt;&gt;0,100,0))</f>
        <v>-59.539828359336951</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13472</v>
      </c>
      <c r="C168" s="113">
        <v>11544</v>
      </c>
      <c r="D168" s="111">
        <f>IFERROR(((B168/C168)-1)*100,IF(B168+C168&lt;&gt;0,100,0))</f>
        <v>16.701316701316692</v>
      </c>
      <c r="E168" s="113">
        <v>222459</v>
      </c>
      <c r="F168" s="113">
        <v>232741</v>
      </c>
      <c r="G168" s="111">
        <f>IFERROR(((E168/F168)-1)*100,IF(E168+F168&lt;&gt;0,100,0))</f>
        <v>-4.4177862946365281</v>
      </c>
    </row>
    <row r="169" spans="1:7" x14ac:dyDescent="0.2">
      <c r="A169" s="101" t="s">
        <v>32</v>
      </c>
      <c r="B169" s="112">
        <v>111257</v>
      </c>
      <c r="C169" s="113">
        <v>80505</v>
      </c>
      <c r="D169" s="111">
        <f t="shared" ref="D169:D171" si="5">IFERROR(((B169/C169)-1)*100,IF(B169+C169&lt;&gt;0,100,0))</f>
        <v>38.198869635426377</v>
      </c>
      <c r="E169" s="113">
        <v>1582777</v>
      </c>
      <c r="F169" s="113">
        <v>1461038</v>
      </c>
      <c r="G169" s="111">
        <f>IFERROR(((E169/F169)-1)*100,IF(E169+F169&lt;&gt;0,100,0))</f>
        <v>8.3323637030658926</v>
      </c>
    </row>
    <row r="170" spans="1:7" x14ac:dyDescent="0.2">
      <c r="A170" s="101" t="s">
        <v>92</v>
      </c>
      <c r="B170" s="112">
        <v>35977975</v>
      </c>
      <c r="C170" s="113">
        <v>20870051</v>
      </c>
      <c r="D170" s="111">
        <f t="shared" si="5"/>
        <v>72.390450794777635</v>
      </c>
      <c r="E170" s="113">
        <v>519691357</v>
      </c>
      <c r="F170" s="113">
        <v>384074314</v>
      </c>
      <c r="G170" s="111">
        <f>IFERROR(((E170/F170)-1)*100,IF(E170+F170&lt;&gt;0,100,0))</f>
        <v>35.310104856426292</v>
      </c>
    </row>
    <row r="171" spans="1:7" x14ac:dyDescent="0.2">
      <c r="A171" s="101" t="s">
        <v>93</v>
      </c>
      <c r="B171" s="112">
        <v>134261</v>
      </c>
      <c r="C171" s="113">
        <v>146649</v>
      </c>
      <c r="D171" s="111">
        <f t="shared" si="5"/>
        <v>-8.4473811618217649</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421</v>
      </c>
      <c r="C174" s="113">
        <v>323</v>
      </c>
      <c r="D174" s="111">
        <f t="shared" ref="D174:D177" si="6">IFERROR(((B174/C174)-1)*100,IF(B174+C174&lt;&gt;0,100,0))</f>
        <v>30.340557275541791</v>
      </c>
      <c r="E174" s="113">
        <v>10794</v>
      </c>
      <c r="F174" s="113">
        <v>10447</v>
      </c>
      <c r="G174" s="111">
        <f t="shared" ref="G174" si="7">IFERROR(((E174/F174)-1)*100,IF(E174+F174&lt;&gt;0,100,0))</f>
        <v>3.3215277113046726</v>
      </c>
    </row>
    <row r="175" spans="1:7" x14ac:dyDescent="0.2">
      <c r="A175" s="101" t="s">
        <v>32</v>
      </c>
      <c r="B175" s="112">
        <v>5399</v>
      </c>
      <c r="C175" s="113">
        <v>3418</v>
      </c>
      <c r="D175" s="111">
        <f t="shared" si="6"/>
        <v>57.957870099473375</v>
      </c>
      <c r="E175" s="113">
        <v>145135</v>
      </c>
      <c r="F175" s="113">
        <v>121848</v>
      </c>
      <c r="G175" s="111">
        <f t="shared" ref="G175" si="8">IFERROR(((E175/F175)-1)*100,IF(E175+F175&lt;&gt;0,100,0))</f>
        <v>19.111515987131501</v>
      </c>
    </row>
    <row r="176" spans="1:7" x14ac:dyDescent="0.2">
      <c r="A176" s="101" t="s">
        <v>92</v>
      </c>
      <c r="B176" s="112">
        <v>43931</v>
      </c>
      <c r="C176" s="113">
        <v>26550</v>
      </c>
      <c r="D176" s="111">
        <f t="shared" si="6"/>
        <v>65.465160075329564</v>
      </c>
      <c r="E176" s="113">
        <v>2912979</v>
      </c>
      <c r="F176" s="113">
        <v>985329</v>
      </c>
      <c r="G176" s="111">
        <f t="shared" ref="G176" si="9">IFERROR(((E176/F176)-1)*100,IF(E176+F176&lt;&gt;0,100,0))</f>
        <v>195.63516348346593</v>
      </c>
    </row>
    <row r="177" spans="1:7" x14ac:dyDescent="0.2">
      <c r="A177" s="101" t="s">
        <v>93</v>
      </c>
      <c r="B177" s="112">
        <v>30734</v>
      </c>
      <c r="C177" s="113">
        <v>49928</v>
      </c>
      <c r="D177" s="111">
        <f t="shared" si="6"/>
        <v>-38.44335843614806</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2021-06-28T06:34:27Z</dcterms:modified>
</cp:coreProperties>
</file>