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<sst xmlns="http://schemas.openxmlformats.org/spreadsheetml/2006/main" count="265" uniqueCount="100">
  <si>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</si>
  <si>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</si>
  <si>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</si>
  <si>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</si>
  <si>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</si>
  <si>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</si>
  <si>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</si>
  <si>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</si>
  <si>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</si>
  <si>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</si>
  <si>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</si>
  <si>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</si>
  <si>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</si>
  <si>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</si>
  <si>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</si>
  <si>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</si>
  <si>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</si>
  <si>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</si>
  <si>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</si>
  <si>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</si>
  <si>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</si>
  <si>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</si>
  <si>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</si>
  <si>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</si>
  <si>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</si>
  <si>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</si>
  <si>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</si>
  <si>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</si>
  <si>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</si>
  <si>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</si>
  <si>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</si>
  <si>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</si>
  <si>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</si>
  <si>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</si>
  <si>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</si>
  <si>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</si>
  <si>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</si>
  <si>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</si>
  <si>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</si>
  <si>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</si>
  <si>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</si>
  <si>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</si>
  <si>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</si>
  <si>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</si>
  <si>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</si>
  <si>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</si>
  <si>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</si>
  <si>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</si>
  <si>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</si>
  <si>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</si>
  <si>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</si>
  <si>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</si>
  <si>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</si>
  <si>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</si>
  <si>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</si>
  <si>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</si>
  <si>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</si>
  <si>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</si>
  <si>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</si>
  <si>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</si>
  <si>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</si>
  <si>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</si>
  <si>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</si>
  <si>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</si>
  <si>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</si>
  <si>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</si>
  <si>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</si>
  <si>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</si>
  <si>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</si>
  <si>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</si>
  <si>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</si>
  <si>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</si>
  <si>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</si>
  <si>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</si>
  <si>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</si>
  <si>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</si>
  <si>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</si>
  <si>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</si>
  <si>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</si>
  <si>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</si>
  <si>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</si>
  <si>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</si>
  <si>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</si>
  <si>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</si>
  <si>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</si>
  <si>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</si>
  <si>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</si>
  <si>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</si>
  <si>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</si>
  <si>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</si>
  <si>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</si>
  <si>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</si>
  <si>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</si>
  <si>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</si>
  <si>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</si>
  <si>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</si>
  <si>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</si>
  <si>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9 July 2021</t>
  </si>
  <si>
    <t>09.07.2021</t>
  </si>
  <si>
    <t>03.07.2020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</si>
</sst>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1707126</v>
      </c>
      <c r="C11" s="67">
        <v>1551641</v>
      </c>
      <c r="D11" s="98">
        <f>IFERROR(((B11/C11)-1)*100,IF(B11+C11&lt;&gt;0,100,0))</f>
        <v>10.020681330281933</v>
      </c>
      <c r="E11" s="67">
        <v>42732063</v>
      </c>
      <c r="F11" s="67">
        <v>50783683</v>
      </c>
      <c r="G11" s="98">
        <f>IFERROR(((E11/F11)-1)*100,IF(E11+F11&lt;&gt;0,100,0))</f>
        <v>-15.854738223692832</v>
      </c>
    </row>
    <row r="12" spans="1:7" s="16" customFormat="1" ht="12" x14ac:dyDescent="0.2">
      <c r="A12" s="64" t="s">
        <v>9</v>
      </c>
      <c r="B12" s="67">
        <v>2777899.5619999999</v>
      </c>
      <c r="C12" s="67">
        <v>2334607.0780000002</v>
      </c>
      <c r="D12" s="98">
        <f>IFERROR(((B12/C12)-1)*100,IF(B12+C12&lt;&gt;0,100,0))</f>
        <v>18.987884007434651</v>
      </c>
      <c r="E12" s="67">
        <v>67075374.333999999</v>
      </c>
      <c r="F12" s="67">
        <v>62592192.218999997</v>
      </c>
      <c r="G12" s="98">
        <f>IFERROR(((E12/F12)-1)*100,IF(E12+F12&lt;&gt;0,100,0))</f>
        <v>7.1625261171778032</v>
      </c>
    </row>
    <row r="13" spans="1:7" s="16" customFormat="1" ht="12" x14ac:dyDescent="0.2">
      <c r="A13" s="64" t="s">
        <v>10</v>
      </c>
      <c r="B13" s="67">
        <v>100987240.39041001</v>
      </c>
      <c r="C13" s="67">
        <v>96400360.746182799</v>
      </c>
      <c r="D13" s="98">
        <f>IFERROR(((B13/C13)-1)*100,IF(B13+C13&lt;&gt;0,100,0))</f>
        <v>4.7581560989218952</v>
      </c>
      <c r="E13" s="67">
        <v>2931784222.8165398</v>
      </c>
      <c r="F13" s="67">
        <v>3098331866.0192199</v>
      </c>
      <c r="G13" s="98">
        <f>IFERROR(((E13/F13)-1)*100,IF(E13+F13&lt;&gt;0,100,0))</f>
        <v>-5.375397162236939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318</v>
      </c>
      <c r="C16" s="67">
        <v>363</v>
      </c>
      <c r="D16" s="98">
        <f>IFERROR(((B16/C16)-1)*100,IF(B16+C16&lt;&gt;0,100,0))</f>
        <v>-12.396694214876035</v>
      </c>
      <c r="E16" s="67">
        <v>8965</v>
      </c>
      <c r="F16" s="67">
        <v>8063</v>
      </c>
      <c r="G16" s="98">
        <f>IFERROR(((E16/F16)-1)*100,IF(E16+F16&lt;&gt;0,100,0))</f>
        <v>11.186903137789894</v>
      </c>
    </row>
    <row r="17" spans="1:7" s="16" customFormat="1" ht="12" x14ac:dyDescent="0.2">
      <c r="A17" s="64" t="s">
        <v>9</v>
      </c>
      <c r="B17" s="67">
        <v>162778.38699999999</v>
      </c>
      <c r="C17" s="67">
        <v>222612.78200000001</v>
      </c>
      <c r="D17" s="98">
        <f>IFERROR(((B17/C17)-1)*100,IF(B17+C17&lt;&gt;0,100,0))</f>
        <v>-26.87823873473717</v>
      </c>
      <c r="E17" s="67">
        <v>5989667.4649999999</v>
      </c>
      <c r="F17" s="67">
        <v>5240595.602</v>
      </c>
      <c r="G17" s="98">
        <f>IFERROR(((E17/F17)-1)*100,IF(E17+F17&lt;&gt;0,100,0))</f>
        <v>14.293639881583831</v>
      </c>
    </row>
    <row r="18" spans="1:7" s="16" customFormat="1" ht="12" x14ac:dyDescent="0.2">
      <c r="A18" s="64" t="s">
        <v>10</v>
      </c>
      <c r="B18" s="67">
        <v>13330009.5967208</v>
      </c>
      <c r="C18" s="67">
        <v>7002408.1092628902</v>
      </c>
      <c r="D18" s="98">
        <f>IFERROR(((B18/C18)-1)*100,IF(B18+C18&lt;&gt;0,100,0))</f>
        <v>90.363220605318091</v>
      </c>
      <c r="E18" s="67">
        <v>218678350.49238601</v>
      </c>
      <c r="F18" s="67">
        <v>165962033.58576301</v>
      </c>
      <c r="G18" s="98">
        <f>IFERROR(((E18/F18)-1)*100,IF(E18+F18&lt;&gt;0,100,0))</f>
        <v>31.764082282940432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13659920.758230001</v>
      </c>
      <c r="C24" s="66">
        <v>17455033.370480001</v>
      </c>
      <c r="D24" s="65">
        <f>B24-C24</f>
        <v>-3795112.6122500002</v>
      </c>
      <c r="E24" s="67">
        <v>526566231.54864001</v>
      </c>
      <c r="F24" s="67">
        <v>509366499.73777997</v>
      </c>
      <c r="G24" s="65">
        <f>E24-F24</f>
        <v>17199731.810860038</v>
      </c>
    </row>
    <row r="25" spans="1:7" s="16" customFormat="1" ht="12" x14ac:dyDescent="0.2">
      <c r="A25" s="68" t="s">
        <v>15</v>
      </c>
      <c r="B25" s="66">
        <v>17982265.788720001</v>
      </c>
      <c r="C25" s="66">
        <v>19097208.01314</v>
      </c>
      <c r="D25" s="65">
        <f>B25-C25</f>
        <v>-1114942.2244199999</v>
      </c>
      <c r="E25" s="67">
        <v>572785967.92902994</v>
      </c>
      <c r="F25" s="67">
        <v>562054652.35956001</v>
      </c>
      <c r="G25" s="65">
        <f>E25-F25</f>
        <v>10731315.569469929</v>
      </c>
    </row>
    <row r="26" spans="1:7" s="28" customFormat="1" ht="12" x14ac:dyDescent="0.2">
      <c r="A26" s="69" t="s">
        <v>16</v>
      </c>
      <c r="B26" s="70">
        <f>B24-B25</f>
        <v>-4322345.0304899998</v>
      </c>
      <c r="C26" s="70">
        <f>C24-C25</f>
        <v>-1642174.6426599994</v>
      </c>
      <c r="D26" s="70"/>
      <c r="E26" s="70">
        <f>E24-E25</f>
        <v>-46219736.380389929</v>
      </c>
      <c r="F26" s="70">
        <f>F24-F25</f>
        <v>-52688152.621780038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66385.574110849993</v>
      </c>
      <c r="C33" s="126">
        <v>54521.89999654</v>
      </c>
      <c r="D33" s="98">
        <f t="shared" ref="D33:D42" si="0">IFERROR(((B33/C33)-1)*100,IF(B33+C33&lt;&gt;0,100,0))</f>
        <v>21.759465673541946</v>
      </c>
      <c r="E33" s="64"/>
      <c r="F33" s="126">
        <v>66967.12</v>
      </c>
      <c r="G33" s="126">
        <v>65136.18</v>
      </c>
    </row>
    <row r="34" spans="1:7" s="16" customFormat="1" ht="12" x14ac:dyDescent="0.2">
      <c r="A34" s="64" t="s">
        <v>23</v>
      </c>
      <c r="B34" s="126">
        <v>74279.019949699999</v>
      </c>
      <c r="C34" s="126">
        <v>58163.234125379997</v>
      </c>
      <c r="D34" s="98">
        <f t="shared" si="0"/>
        <v>27.707857148348893</v>
      </c>
      <c r="E34" s="64"/>
      <c r="F34" s="126">
        <v>74559.539999999994</v>
      </c>
      <c r="G34" s="126">
        <v>72449.75</v>
      </c>
    </row>
    <row r="35" spans="1:7" s="16" customFormat="1" ht="12" x14ac:dyDescent="0.2">
      <c r="A35" s="64" t="s">
        <v>24</v>
      </c>
      <c r="B35" s="126">
        <v>57038.004774499997</v>
      </c>
      <c r="C35" s="126">
        <v>36179.928773899999</v>
      </c>
      <c r="D35" s="98">
        <f t="shared" si="0"/>
        <v>57.650959267910174</v>
      </c>
      <c r="E35" s="64"/>
      <c r="F35" s="126">
        <v>57301.57</v>
      </c>
      <c r="G35" s="126">
        <v>55755.43</v>
      </c>
    </row>
    <row r="36" spans="1:7" s="16" customFormat="1" ht="12" x14ac:dyDescent="0.2">
      <c r="A36" s="64" t="s">
        <v>25</v>
      </c>
      <c r="B36" s="126">
        <v>60221.839119199998</v>
      </c>
      <c r="C36" s="126">
        <v>50179.891363210001</v>
      </c>
      <c r="D36" s="98">
        <f t="shared" si="0"/>
        <v>20.011896166344378</v>
      </c>
      <c r="E36" s="64"/>
      <c r="F36" s="126">
        <v>60862.559999999998</v>
      </c>
      <c r="G36" s="126">
        <v>58969.46</v>
      </c>
    </row>
    <row r="37" spans="1:7" s="16" customFormat="1" ht="12" x14ac:dyDescent="0.2">
      <c r="A37" s="64" t="s">
        <v>79</v>
      </c>
      <c r="B37" s="126">
        <v>65355.075857479998</v>
      </c>
      <c r="C37" s="126">
        <v>50138.015831030003</v>
      </c>
      <c r="D37" s="98">
        <f t="shared" si="0"/>
        <v>30.350343495308962</v>
      </c>
      <c r="E37" s="64"/>
      <c r="F37" s="126">
        <v>66273.7</v>
      </c>
      <c r="G37" s="126">
        <v>63038.12</v>
      </c>
    </row>
    <row r="38" spans="1:7" s="16" customFormat="1" ht="12" x14ac:dyDescent="0.2">
      <c r="A38" s="64" t="s">
        <v>26</v>
      </c>
      <c r="B38" s="126">
        <v>84879.859195490004</v>
      </c>
      <c r="C38" s="126">
        <v>76554.728439130005</v>
      </c>
      <c r="D38" s="98">
        <f t="shared" si="0"/>
        <v>10.874744024439265</v>
      </c>
      <c r="E38" s="64"/>
      <c r="F38" s="126">
        <v>86859.09</v>
      </c>
      <c r="G38" s="126">
        <v>83975.66</v>
      </c>
    </row>
    <row r="39" spans="1:7" s="16" customFormat="1" ht="12" x14ac:dyDescent="0.2">
      <c r="A39" s="64" t="s">
        <v>27</v>
      </c>
      <c r="B39" s="126">
        <v>13303.36585136</v>
      </c>
      <c r="C39" s="126">
        <v>10150.015634290001</v>
      </c>
      <c r="D39" s="98">
        <f t="shared" si="0"/>
        <v>31.067441969418972</v>
      </c>
      <c r="E39" s="64"/>
      <c r="F39" s="126">
        <v>13357.37</v>
      </c>
      <c r="G39" s="126">
        <v>12869.14</v>
      </c>
    </row>
    <row r="40" spans="1:7" s="16" customFormat="1" ht="12" x14ac:dyDescent="0.2">
      <c r="A40" s="64" t="s">
        <v>28</v>
      </c>
      <c r="B40" s="126">
        <v>82418.210801990004</v>
      </c>
      <c r="C40" s="126">
        <v>71892.707951060002</v>
      </c>
      <c r="D40" s="98">
        <f t="shared" si="0"/>
        <v>14.640570860253455</v>
      </c>
      <c r="E40" s="64"/>
      <c r="F40" s="126">
        <v>83462.27</v>
      </c>
      <c r="G40" s="126">
        <v>81388.070000000007</v>
      </c>
    </row>
    <row r="41" spans="1:7" s="16" customFormat="1" ht="12" x14ac:dyDescent="0.2">
      <c r="A41" s="64" t="s">
        <v>29</v>
      </c>
      <c r="B41" s="72"/>
      <c r="C41" s="126">
        <v>4941.9899112399999</v>
      </c>
      <c r="D41" s="98">
        <f t="shared" si="0"/>
        <v>-100</v>
      </c>
      <c r="E41" s="64"/>
      <c r="F41" s="72"/>
      <c r="G41" s="72"/>
    </row>
    <row r="42" spans="1:7" s="16" customFormat="1" ht="12" x14ac:dyDescent="0.2">
      <c r="A42" s="64" t="s">
        <v>78</v>
      </c>
      <c r="B42" s="126">
        <v>1143.73780465</v>
      </c>
      <c r="C42" s="126">
        <v>807.83674353000004</v>
      </c>
      <c r="D42" s="98">
        <f t="shared" si="0"/>
        <v>41.580314811160335</v>
      </c>
      <c r="E42" s="64"/>
      <c r="F42" s="126">
        <v>1152.71</v>
      </c>
      <c r="G42" s="126">
        <v>1119.1199999999999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18579.864777389099</v>
      </c>
      <c r="D48" s="72"/>
      <c r="E48" s="127">
        <v>16865.207651666598</v>
      </c>
      <c r="F48" s="72"/>
      <c r="G48" s="98">
        <f>IFERROR(((C48/E48)-1)*100,IF(C48+E48&lt;&gt;0,100,0))</f>
        <v>10.166830798273985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2870</v>
      </c>
      <c r="D54" s="75"/>
      <c r="E54" s="128">
        <v>508712</v>
      </c>
      <c r="F54" s="128">
        <v>53585524.770000003</v>
      </c>
      <c r="G54" s="128">
        <v>9131704.5360000003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4828</v>
      </c>
      <c r="C68" s="66">
        <v>5931</v>
      </c>
      <c r="D68" s="98">
        <f>IFERROR(((B68/C68)-1)*100,IF(B68+C68&lt;&gt;0,100,0))</f>
        <v>-18.597201146518294</v>
      </c>
      <c r="E68" s="66">
        <v>178661</v>
      </c>
      <c r="F68" s="66">
        <v>189767</v>
      </c>
      <c r="G68" s="98">
        <f>IFERROR(((E68/F68)-1)*100,IF(E68+F68&lt;&gt;0,100,0))</f>
        <v>-5.8524400975933695</v>
      </c>
    </row>
    <row r="69" spans="1:7" s="16" customFormat="1" ht="12" x14ac:dyDescent="0.2">
      <c r="A69" s="79" t="s">
        <v>54</v>
      </c>
      <c r="B69" s="67">
        <v>156899681.33500001</v>
      </c>
      <c r="C69" s="66">
        <v>182371762.44100001</v>
      </c>
      <c r="D69" s="98">
        <f>IFERROR(((B69/C69)-1)*100,IF(B69+C69&lt;&gt;0,100,0))</f>
        <v>-13.967119012868345</v>
      </c>
      <c r="E69" s="66">
        <v>5635689001.6070004</v>
      </c>
      <c r="F69" s="66">
        <v>6414310181.0699997</v>
      </c>
      <c r="G69" s="98">
        <f>IFERROR(((E69/F69)-1)*100,IF(E69+F69&lt;&gt;0,100,0))</f>
        <v>-12.138813956345251</v>
      </c>
    </row>
    <row r="70" spans="1:7" s="62" customFormat="1" ht="12" x14ac:dyDescent="0.2">
      <c r="A70" s="79" t="s">
        <v>55</v>
      </c>
      <c r="B70" s="67">
        <v>157214256.21044001</v>
      </c>
      <c r="C70" s="66">
        <v>177046014.70964</v>
      </c>
      <c r="D70" s="98">
        <f>IFERROR(((B70/C70)-1)*100,IF(B70+C70&lt;&gt;0,100,0))</f>
        <v>-11.201471285148424</v>
      </c>
      <c r="E70" s="66">
        <v>5540631363.5097504</v>
      </c>
      <c r="F70" s="66">
        <v>6180293087.9195204</v>
      </c>
      <c r="G70" s="98">
        <f>IFERROR(((E70/F70)-1)*100,IF(E70+F70&lt;&gt;0,100,0))</f>
        <v>-10.350022487770072</v>
      </c>
    </row>
    <row r="71" spans="1:7" s="16" customFormat="1" ht="12" x14ac:dyDescent="0.2">
      <c r="A71" s="79" t="s">
        <v>94</v>
      </c>
      <c r="B71" s="98">
        <f>IFERROR(B69/B68/1000,)</f>
        <v>32.49786274544325</v>
      </c>
      <c r="C71" s="98">
        <f>IFERROR(C69/C68/1000,)</f>
        <v>30.748906161018382</v>
      </c>
      <c r="D71" s="98">
        <f>IFERROR(((B71/C71)-1)*100,IF(B71+C71&lt;&gt;0,100,0))</f>
        <v>5.6878660179531471</v>
      </c>
      <c r="E71" s="98">
        <f>IFERROR(E69/E68/1000,)</f>
        <v>31.54403592058144</v>
      </c>
      <c r="F71" s="98">
        <f>IFERROR(F69/F68/1000,)</f>
        <v>33.800977941739085</v>
      </c>
      <c r="G71" s="98">
        <f>IFERROR(((E71/F71)-1)*100,IF(E71+F71&lt;&gt;0,100,0))</f>
        <v>-6.6771500666277017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2650</v>
      </c>
      <c r="C74" s="66">
        <v>2622</v>
      </c>
      <c r="D74" s="98">
        <f>IFERROR(((B74/C74)-1)*100,IF(B74+C74&lt;&gt;0,100,0))</f>
        <v>1.067887109077037</v>
      </c>
      <c r="E74" s="66">
        <v>77635</v>
      </c>
      <c r="F74" s="66">
        <v>83204</v>
      </c>
      <c r="G74" s="98">
        <f>IFERROR(((E74/F74)-1)*100,IF(E74+F74&lt;&gt;0,100,0))</f>
        <v>-6.6931878275082957</v>
      </c>
    </row>
    <row r="75" spans="1:7" s="16" customFormat="1" ht="12" x14ac:dyDescent="0.2">
      <c r="A75" s="79" t="s">
        <v>54</v>
      </c>
      <c r="B75" s="67">
        <v>501958937.68599999</v>
      </c>
      <c r="C75" s="66">
        <v>380870426.80000001</v>
      </c>
      <c r="D75" s="98">
        <f>IFERROR(((B75/C75)-1)*100,IF(B75+C75&lt;&gt;0,100,0))</f>
        <v>31.792573632813227</v>
      </c>
      <c r="E75" s="66">
        <v>11989253683.169001</v>
      </c>
      <c r="F75" s="66">
        <v>11565448504.816</v>
      </c>
      <c r="G75" s="98">
        <f>IFERROR(((E75/F75)-1)*100,IF(E75+F75&lt;&gt;0,100,0))</f>
        <v>3.6644076377714496</v>
      </c>
    </row>
    <row r="76" spans="1:7" s="16" customFormat="1" ht="12" x14ac:dyDescent="0.2">
      <c r="A76" s="79" t="s">
        <v>55</v>
      </c>
      <c r="B76" s="67">
        <v>479833409.29141003</v>
      </c>
      <c r="C76" s="66">
        <v>365260330.71275997</v>
      </c>
      <c r="D76" s="98">
        <f>IFERROR(((B76/C76)-1)*100,IF(B76+C76&lt;&gt;0,100,0))</f>
        <v>31.367512139923591</v>
      </c>
      <c r="E76" s="66">
        <v>11601726499.490801</v>
      </c>
      <c r="F76" s="66">
        <v>11354828912.514999</v>
      </c>
      <c r="G76" s="98">
        <f>IFERROR(((E76/F76)-1)*100,IF(E76+F76&lt;&gt;0,100,0))</f>
        <v>2.1743840341238219</v>
      </c>
    </row>
    <row r="77" spans="1:7" s="16" customFormat="1" ht="12" x14ac:dyDescent="0.2">
      <c r="A77" s="79" t="s">
        <v>94</v>
      </c>
      <c r="B77" s="98">
        <f>IFERROR(B75/B74/1000,)</f>
        <v>189.41846705132073</v>
      </c>
      <c r="C77" s="98">
        <f>IFERROR(C75/C74/1000,)</f>
        <v>145.25950678871092</v>
      </c>
      <c r="D77" s="98">
        <f>IFERROR(((B77/C77)-1)*100,IF(B77+C77&lt;&gt;0,100,0))</f>
        <v>30.400048326504226</v>
      </c>
      <c r="E77" s="98">
        <f>IFERROR(E75/E74/1000,)</f>
        <v>154.43103861878021</v>
      </c>
      <c r="F77" s="98">
        <f>IFERROR(F75/F74/1000,)</f>
        <v>139.00111178327967</v>
      </c>
      <c r="G77" s="98">
        <f>IFERROR(((E77/F77)-1)*100,IF(E77+F77&lt;&gt;0,100,0))</f>
        <v>11.100578000813233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168</v>
      </c>
      <c r="C80" s="66">
        <v>314</v>
      </c>
      <c r="D80" s="98">
        <f>IFERROR(((B80/C80)-1)*100,IF(B80+C80&lt;&gt;0,100,0))</f>
        <v>-46.496815286624205</v>
      </c>
      <c r="E80" s="66">
        <v>4404</v>
      </c>
      <c r="F80" s="66">
        <v>6800</v>
      </c>
      <c r="G80" s="98">
        <f>IFERROR(((E80/F80)-1)*100,IF(E80+F80&lt;&gt;0,100,0))</f>
        <v>-35.235294117647051</v>
      </c>
    </row>
    <row r="81" spans="1:7" s="16" customFormat="1" ht="12" x14ac:dyDescent="0.2">
      <c r="A81" s="79" t="s">
        <v>54</v>
      </c>
      <c r="B81" s="67">
        <v>10667294.27</v>
      </c>
      <c r="C81" s="66">
        <v>23059943.124000002</v>
      </c>
      <c r="D81" s="98">
        <f>IFERROR(((B81/C81)-1)*100,IF(B81+C81&lt;&gt;0,100,0))</f>
        <v>-53.741020900880528</v>
      </c>
      <c r="E81" s="66">
        <v>378129510.12199998</v>
      </c>
      <c r="F81" s="66">
        <v>583286422.50800002</v>
      </c>
      <c r="G81" s="98">
        <f>IFERROR(((E81/F81)-1)*100,IF(E81+F81&lt;&gt;0,100,0))</f>
        <v>-35.172584937580339</v>
      </c>
    </row>
    <row r="82" spans="1:7" s="16" customFormat="1" ht="12" x14ac:dyDescent="0.2">
      <c r="A82" s="79" t="s">
        <v>55</v>
      </c>
      <c r="B82" s="67">
        <v>2528210.5967799099</v>
      </c>
      <c r="C82" s="66">
        <v>7839008.27200983</v>
      </c>
      <c r="D82" s="98">
        <f>IFERROR(((B82/C82)-1)*100,IF(B82+C82&lt;&gt;0,100,0))</f>
        <v>-67.748336153602423</v>
      </c>
      <c r="E82" s="66">
        <v>110945509.82903101</v>
      </c>
      <c r="F82" s="66">
        <v>199509235.65862501</v>
      </c>
      <c r="G82" s="98">
        <f>IFERROR(((E82/F82)-1)*100,IF(E82+F82&lt;&gt;0,100,0))</f>
        <v>-44.390789998881587</v>
      </c>
    </row>
    <row r="83" spans="1:7" s="32" customFormat="1" x14ac:dyDescent="0.2">
      <c r="A83" s="79" t="s">
        <v>94</v>
      </c>
      <c r="B83" s="98">
        <f>IFERROR(B81/B80/1000,)</f>
        <v>63.495799226190471</v>
      </c>
      <c r="C83" s="98">
        <f>IFERROR(C81/C80/1000,)</f>
        <v>73.439309312101926</v>
      </c>
      <c r="D83" s="98">
        <f>IFERROR(((B83/C83)-1)*100,IF(B83+C83&lt;&gt;0,100,0))</f>
        <v>-13.539765255217183</v>
      </c>
      <c r="E83" s="98">
        <f>IFERROR(E81/E80/1000,)</f>
        <v>85.860470054950042</v>
      </c>
      <c r="F83" s="98">
        <f>IFERROR(F81/F80/1000,)</f>
        <v>85.777415074705885</v>
      </c>
      <c r="G83" s="98">
        <f>IFERROR(((E83/F83)-1)*100,IF(E83+F83&lt;&gt;0,100,0))</f>
        <v>9.6826163590746361E-2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7646</v>
      </c>
      <c r="C86" s="64">
        <f>C68+C74+C80</f>
        <v>8867</v>
      </c>
      <c r="D86" s="98">
        <f>IFERROR(((B86/C86)-1)*100,IF(B86+C86&lt;&gt;0,100,0))</f>
        <v>-13.770159016578321</v>
      </c>
      <c r="E86" s="64">
        <f>E68+E74+E80</f>
        <v>260700</v>
      </c>
      <c r="F86" s="64">
        <f>F68+F74+F80</f>
        <v>279771</v>
      </c>
      <c r="G86" s="98">
        <f>IFERROR(((E86/F86)-1)*100,IF(E86+F86&lt;&gt;0,100,0))</f>
        <v>-6.8166464715785358</v>
      </c>
    </row>
    <row r="87" spans="1:7" s="62" customFormat="1" ht="12" x14ac:dyDescent="0.2">
      <c r="A87" s="79" t="s">
        <v>54</v>
      </c>
      <c r="B87" s="64">
        <f t="shared" ref="B87:C87" si="1">B69+B75+B81</f>
        <v>669525913.29100001</v>
      </c>
      <c r="C87" s="64">
        <f t="shared" si="1"/>
        <v>586302132.36500001</v>
      </c>
      <c r="D87" s="98">
        <f>IFERROR(((B87/C87)-1)*100,IF(B87+C87&lt;&gt;0,100,0))</f>
        <v>14.194691837516537</v>
      </c>
      <c r="E87" s="64">
        <f t="shared" ref="E87:F87" si="2">E69+E75+E81</f>
        <v>18003072194.898003</v>
      </c>
      <c r="F87" s="64">
        <f t="shared" si="2"/>
        <v>18563045108.394001</v>
      </c>
      <c r="G87" s="98">
        <f>IFERROR(((E87/F87)-1)*100,IF(E87+F87&lt;&gt;0,100,0))</f>
        <v>-3.0166005104560356</v>
      </c>
    </row>
    <row r="88" spans="1:7" s="62" customFormat="1" ht="12" x14ac:dyDescent="0.2">
      <c r="A88" s="79" t="s">
        <v>55</v>
      </c>
      <c r="B88" s="64">
        <f t="shared" ref="B88:C88" si="3">B70+B76+B82</f>
        <v>639575876.09862995</v>
      </c>
      <c r="C88" s="64">
        <f t="shared" si="3"/>
        <v>550145353.69440985</v>
      </c>
      <c r="D88" s="98">
        <f>IFERROR(((B88/C88)-1)*100,IF(B88+C88&lt;&gt;0,100,0))</f>
        <v>16.255798909081797</v>
      </c>
      <c r="E88" s="64">
        <f t="shared" ref="E88:F88" si="4">E70+E76+E82</f>
        <v>17253303372.829582</v>
      </c>
      <c r="F88" s="64">
        <f t="shared" si="4"/>
        <v>17734631236.093147</v>
      </c>
      <c r="G88" s="98">
        <f>IFERROR(((E88/F88)-1)*100,IF(E88+F88&lt;&gt;0,100,0))</f>
        <v>-2.7140562262381707</v>
      </c>
    </row>
    <row r="89" spans="1:7" s="63" customFormat="1" x14ac:dyDescent="0.2">
      <c r="A89" s="79" t="s">
        <v>95</v>
      </c>
      <c r="B89" s="98">
        <f>IFERROR((B75/B87)*100,IF(B75+B87&lt;&gt;0,100,0))</f>
        <v>74.972294234088977</v>
      </c>
      <c r="C89" s="98">
        <f>IFERROR((C75/C87)*100,IF(C75+C87&lt;&gt;0,100,0))</f>
        <v>64.961460273675186</v>
      </c>
      <c r="D89" s="98">
        <f>IFERROR(((B89/C89)-1)*100,IF(B89+C89&lt;&gt;0,100,0))</f>
        <v>15.410420144866354</v>
      </c>
      <c r="E89" s="98">
        <f>IFERROR((E75/E87)*100,IF(E75+E87&lt;&gt;0,100,0))</f>
        <v>66.59559853660258</v>
      </c>
      <c r="F89" s="98">
        <f>IFERROR((F75/F87)*100,IF(F75+F87&lt;&gt;0,100,0))</f>
        <v>62.303616875801445</v>
      </c>
      <c r="G89" s="98">
        <f>IFERROR(((E89/F89)-1)*100,IF(E89+F89&lt;&gt;0,100,0))</f>
        <v>6.8888162132817232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18461799.364</v>
      </c>
      <c r="C95" s="129">
        <v>28503386.517000001</v>
      </c>
      <c r="D95" s="65">
        <f>B95-C95</f>
        <v>-10041587.153000001</v>
      </c>
      <c r="E95" s="129">
        <v>647115740.85599995</v>
      </c>
      <c r="F95" s="129">
        <v>820422100.55900002</v>
      </c>
      <c r="G95" s="80">
        <f>E95-F95</f>
        <v>-173306359.70300007</v>
      </c>
    </row>
    <row r="96" spans="1:7" s="16" customFormat="1" ht="13.5" x14ac:dyDescent="0.2">
      <c r="A96" s="79" t="s">
        <v>88</v>
      </c>
      <c r="B96" s="66">
        <v>20305450.019000001</v>
      </c>
      <c r="C96" s="129">
        <v>30509677.677999999</v>
      </c>
      <c r="D96" s="65">
        <f>B96-C96</f>
        <v>-10204227.658999998</v>
      </c>
      <c r="E96" s="129">
        <v>691996294.57099998</v>
      </c>
      <c r="F96" s="129">
        <v>883427997.90799999</v>
      </c>
      <c r="G96" s="80">
        <f>E96-F96</f>
        <v>-191431703.33700001</v>
      </c>
    </row>
    <row r="97" spans="1:7" s="28" customFormat="1" ht="12" x14ac:dyDescent="0.2">
      <c r="A97" s="81" t="s">
        <v>16</v>
      </c>
      <c r="B97" s="65">
        <f>B95-B96</f>
        <v>-1843650.6550000012</v>
      </c>
      <c r="C97" s="65">
        <f>C95-C96</f>
        <v>-2006291.1609999985</v>
      </c>
      <c r="D97" s="82"/>
      <c r="E97" s="65">
        <f>E95-E96</f>
        <v>-44880553.715000033</v>
      </c>
      <c r="F97" s="82">
        <f>F95-F96</f>
        <v>-63005897.348999977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798.97503651287195</v>
      </c>
      <c r="C104" s="130">
        <v>694.36319709633904</v>
      </c>
      <c r="D104" s="98">
        <f>IFERROR(((B104/C104)-1)*100,IF(B104+C104&lt;&gt;0,100,0))</f>
        <v>15.065867524948695</v>
      </c>
      <c r="E104" s="84"/>
      <c r="F104" s="131">
        <v>799.59024908137599</v>
      </c>
      <c r="G104" s="131">
        <v>798.80357681200701</v>
      </c>
    </row>
    <row r="105" spans="1:7" s="16" customFormat="1" ht="12" x14ac:dyDescent="0.2">
      <c r="A105" s="79" t="s">
        <v>50</v>
      </c>
      <c r="B105" s="131">
        <v>789.00004251313896</v>
      </c>
      <c r="C105" s="130">
        <v>686.25357874191798</v>
      </c>
      <c r="D105" s="98">
        <f>IFERROR(((B105/C105)-1)*100,IF(B105+C105&lt;&gt;0,100,0))</f>
        <v>14.972084219885895</v>
      </c>
      <c r="E105" s="84"/>
      <c r="F105" s="131">
        <v>789.46220441190098</v>
      </c>
      <c r="G105" s="131">
        <v>788.76508431045602</v>
      </c>
    </row>
    <row r="106" spans="1:7" s="16" customFormat="1" ht="12" x14ac:dyDescent="0.2">
      <c r="A106" s="79" t="s">
        <v>51</v>
      </c>
      <c r="B106" s="131">
        <v>841.61283764906102</v>
      </c>
      <c r="C106" s="130">
        <v>726.99788626227405</v>
      </c>
      <c r="D106" s="98">
        <f>IFERROR(((B106/C106)-1)*100,IF(B106+C106&lt;&gt;0,100,0))</f>
        <v>15.765513704043709</v>
      </c>
      <c r="E106" s="84"/>
      <c r="F106" s="131">
        <v>843.88203604113096</v>
      </c>
      <c r="G106" s="131">
        <v>841.61283764906102</v>
      </c>
    </row>
    <row r="107" spans="1:7" s="28" customFormat="1" ht="12" x14ac:dyDescent="0.2">
      <c r="A107" s="81" t="s">
        <v>52</v>
      </c>
      <c r="B107" s="85"/>
      <c r="C107" s="84"/>
      <c r="D107" s="86"/>
      <c r="E107" s="84"/>
      <c r="F107" s="71"/>
      <c r="G107" s="71"/>
    </row>
    <row r="108" spans="1:7" s="16" customFormat="1" ht="12" x14ac:dyDescent="0.2">
      <c r="A108" s="79" t="s">
        <v>56</v>
      </c>
      <c r="B108" s="131">
        <v>598.76110331988104</v>
      </c>
      <c r="C108" s="130">
        <v>569.99700336122498</v>
      </c>
      <c r="D108" s="98">
        <f>IFERROR(((B108/C108)-1)*100,IF(B108+C108&lt;&gt;0,100,0))</f>
        <v>5.0463598561109269</v>
      </c>
      <c r="E108" s="84"/>
      <c r="F108" s="131">
        <v>598.76110331988104</v>
      </c>
      <c r="G108" s="131">
        <v>597.12995683381098</v>
      </c>
    </row>
    <row r="109" spans="1:7" s="16" customFormat="1" ht="12" x14ac:dyDescent="0.2">
      <c r="A109" s="79" t="s">
        <v>57</v>
      </c>
      <c r="B109" s="131">
        <v>791.39345859493199</v>
      </c>
      <c r="C109" s="130">
        <v>724.32118829731303</v>
      </c>
      <c r="D109" s="98">
        <f>IFERROR(((B109/C109)-1)*100,IF(B109+C109&lt;&gt;0,100,0))</f>
        <v>9.2600177077917678</v>
      </c>
      <c r="E109" s="84"/>
      <c r="F109" s="131">
        <v>791.39345859493199</v>
      </c>
      <c r="G109" s="131">
        <v>787.63383062965897</v>
      </c>
    </row>
    <row r="110" spans="1:7" s="16" customFormat="1" ht="12" x14ac:dyDescent="0.2">
      <c r="A110" s="79" t="s">
        <v>59</v>
      </c>
      <c r="B110" s="131">
        <v>908.06034769364396</v>
      </c>
      <c r="C110" s="130">
        <v>792.59736264721096</v>
      </c>
      <c r="D110" s="98">
        <f>IFERROR(((B110/C110)-1)*100,IF(B110+C110&lt;&gt;0,100,0))</f>
        <v>14.567672123055765</v>
      </c>
      <c r="E110" s="84"/>
      <c r="F110" s="131">
        <v>908.06034769364396</v>
      </c>
      <c r="G110" s="131">
        <v>905.106869335032</v>
      </c>
    </row>
    <row r="111" spans="1:7" s="16" customFormat="1" ht="12" x14ac:dyDescent="0.2">
      <c r="A111" s="79" t="s">
        <v>58</v>
      </c>
      <c r="B111" s="131">
        <v>852.59501266338305</v>
      </c>
      <c r="C111" s="130">
        <v>710.63234921642197</v>
      </c>
      <c r="D111" s="98">
        <f>IFERROR(((B111/C111)-1)*100,IF(B111+C111&lt;&gt;0,100,0))</f>
        <v>19.976949206364726</v>
      </c>
      <c r="E111" s="84"/>
      <c r="F111" s="131">
        <v>857.33119803625004</v>
      </c>
      <c r="G111" s="131">
        <v>852.59501266338305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2</v>
      </c>
      <c r="G119" s="98">
        <f>IFERROR(((E119/F119)-1)*100,IF(E119+F119&lt;&gt;0,100,0))</f>
        <v>450</v>
      </c>
    </row>
    <row r="120" spans="1:7" s="16" customFormat="1" ht="12" x14ac:dyDescent="0.2">
      <c r="A120" s="79" t="s">
        <v>72</v>
      </c>
      <c r="B120" s="67">
        <v>87</v>
      </c>
      <c r="C120" s="66">
        <v>107</v>
      </c>
      <c r="D120" s="98">
        <f>IFERROR(((B120/C120)-1)*100,IF(B120+C120&lt;&gt;0,100,0))</f>
        <v>-18.691588785046733</v>
      </c>
      <c r="E120" s="66">
        <v>5689</v>
      </c>
      <c r="F120" s="66">
        <v>8235</v>
      </c>
      <c r="G120" s="98">
        <f>IFERROR(((E120/F120)-1)*100,IF(E120+F120&lt;&gt;0,100,0))</f>
        <v>-30.916818457802066</v>
      </c>
    </row>
    <row r="121" spans="1:7" s="16" customFormat="1" ht="12" x14ac:dyDescent="0.2">
      <c r="A121" s="79" t="s">
        <v>74</v>
      </c>
      <c r="B121" s="67">
        <v>5</v>
      </c>
      <c r="C121" s="66">
        <v>3</v>
      </c>
      <c r="D121" s="98">
        <f>IFERROR(((B121/C121)-1)*100,IF(B121+C121&lt;&gt;0,100,0))</f>
        <v>66.666666666666671</v>
      </c>
      <c r="E121" s="66">
        <v>233</v>
      </c>
      <c r="F121" s="66">
        <v>230</v>
      </c>
      <c r="G121" s="98">
        <f>IFERROR(((E121/F121)-1)*100,IF(E121+F121&lt;&gt;0,100,0))</f>
        <v>1.304347826086949</v>
      </c>
    </row>
    <row r="122" spans="1:7" s="28" customFormat="1" ht="12" x14ac:dyDescent="0.2">
      <c r="A122" s="81" t="s">
        <v>34</v>
      </c>
      <c r="B122" s="82">
        <f>SUM(B119:B121)</f>
        <v>92</v>
      </c>
      <c r="C122" s="82">
        <f>SUM(C119:C121)</f>
        <v>110</v>
      </c>
      <c r="D122" s="98">
        <f>IFERROR(((B122/C122)-1)*100,IF(B122+C122&lt;&gt;0,100,0))</f>
        <v>-16.36363636363637</v>
      </c>
      <c r="E122" s="82">
        <f>SUM(E119:E121)</f>
        <v>5933</v>
      </c>
      <c r="F122" s="82">
        <f>SUM(F119:F121)</f>
        <v>8467</v>
      </c>
      <c r="G122" s="98">
        <f>IFERROR(((E122/F122)-1)*100,IF(E122+F122&lt;&gt;0,100,0))</f>
        <v>-29.927955592299515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2</v>
      </c>
      <c r="D125" s="98">
        <f>IFERROR(((B125/C125)-1)*100,IF(B125+C125&lt;&gt;0,100,0))</f>
        <v>-100</v>
      </c>
      <c r="E125" s="66">
        <v>661</v>
      </c>
      <c r="F125" s="66">
        <v>888</v>
      </c>
      <c r="G125" s="98">
        <f>IFERROR(((E125/F125)-1)*100,IF(E125+F125&lt;&gt;0,100,0))</f>
        <v>-25.563063063063062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2</v>
      </c>
      <c r="D127" s="98">
        <f>IFERROR(((B127/C127)-1)*100,IF(B127+C127&lt;&gt;0,100,0))</f>
        <v>-100</v>
      </c>
      <c r="E127" s="82">
        <f>SUM(E125:E126)</f>
        <v>661</v>
      </c>
      <c r="F127" s="82">
        <f>SUM(F125:F126)</f>
        <v>888</v>
      </c>
      <c r="G127" s="98">
        <f>IFERROR(((E127/F127)-1)*100,IF(E127+F127&lt;&gt;0,100,0))</f>
        <v>-25.563063063063062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80871</v>
      </c>
      <c r="F130" s="66">
        <v>35</v>
      </c>
      <c r="G130" s="98">
        <f>IFERROR(((E130/F130)-1)*100,IF(E130+F130&lt;&gt;0,100,0))</f>
        <v>230960</v>
      </c>
    </row>
    <row r="131" spans="1:7" s="16" customFormat="1" ht="12" x14ac:dyDescent="0.2">
      <c r="A131" s="79" t="s">
        <v>72</v>
      </c>
      <c r="B131" s="67">
        <v>12988</v>
      </c>
      <c r="C131" s="66">
        <v>24700</v>
      </c>
      <c r="D131" s="98">
        <f>IFERROR(((B131/C131)-1)*100,IF(B131+C131&lt;&gt;0,100,0))</f>
        <v>-47.417004048583003</v>
      </c>
      <c r="E131" s="66">
        <v>5819122</v>
      </c>
      <c r="F131" s="66">
        <v>6471634</v>
      </c>
      <c r="G131" s="98">
        <f>IFERROR(((E131/F131)-1)*100,IF(E131+F131&lt;&gt;0,100,0))</f>
        <v>-10.082646824588659</v>
      </c>
    </row>
    <row r="132" spans="1:7" s="16" customFormat="1" ht="12" x14ac:dyDescent="0.2">
      <c r="A132" s="79" t="s">
        <v>74</v>
      </c>
      <c r="B132" s="67">
        <v>18</v>
      </c>
      <c r="C132" s="66">
        <v>20</v>
      </c>
      <c r="D132" s="98">
        <f>IFERROR(((B132/C132)-1)*100,IF(B132+C132&lt;&gt;0,100,0))</f>
        <v>-9.9999999999999982</v>
      </c>
      <c r="E132" s="66">
        <v>9874</v>
      </c>
      <c r="F132" s="66">
        <v>13240</v>
      </c>
      <c r="G132" s="98">
        <f>IFERROR(((E132/F132)-1)*100,IF(E132+F132&lt;&gt;0,100,0))</f>
        <v>-25.422960725075527</v>
      </c>
    </row>
    <row r="133" spans="1:7" s="16" customFormat="1" ht="12" x14ac:dyDescent="0.2">
      <c r="A133" s="81" t="s">
        <v>34</v>
      </c>
      <c r="B133" s="82">
        <f>SUM(B130:B132)</f>
        <v>13006</v>
      </c>
      <c r="C133" s="82">
        <f>SUM(C130:C132)</f>
        <v>24720</v>
      </c>
      <c r="D133" s="98">
        <f>IFERROR(((B133/C133)-1)*100,IF(B133+C133&lt;&gt;0,100,0))</f>
        <v>-47.386731391585755</v>
      </c>
      <c r="E133" s="82">
        <f>SUM(E130:E132)</f>
        <v>5909867</v>
      </c>
      <c r="F133" s="82">
        <f>SUM(F130:F132)</f>
        <v>6484909</v>
      </c>
      <c r="G133" s="98">
        <f>IFERROR(((E133/F133)-1)*100,IF(E133+F133&lt;&gt;0,100,0))</f>
        <v>-8.8673873449881864</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110</v>
      </c>
      <c r="D136" s="98">
        <f>IFERROR(((B136/C136)-1)*100,)</f>
        <v>-100</v>
      </c>
      <c r="E136" s="66">
        <v>323229</v>
      </c>
      <c r="F136" s="66">
        <v>452327</v>
      </c>
      <c r="G136" s="98">
        <f>IFERROR(((E136/F136)-1)*100,)</f>
        <v>-28.540856504254663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110</v>
      </c>
      <c r="D138" s="98">
        <f>IFERROR(((B138/C138)-1)*100,)</f>
        <v>-100</v>
      </c>
      <c r="E138" s="82">
        <f>SUM(E136:E137)</f>
        <v>323229</v>
      </c>
      <c r="F138" s="82">
        <f>SUM(F136:F137)</f>
        <v>452327</v>
      </c>
      <c r="G138" s="98">
        <f>IFERROR(((E138/F138)-1)*100,)</f>
        <v>-28.540856504254663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1932016.6625000001</v>
      </c>
      <c r="F141" s="66">
        <v>843.76250000000005</v>
      </c>
      <c r="G141" s="98">
        <f>IFERROR(((E141/F141)-1)*100,IF(E141+F141&lt;&gt;0,100,0))</f>
        <v>228876.360350217</v>
      </c>
    </row>
    <row r="142" spans="1:7" s="32" customFormat="1" x14ac:dyDescent="0.2">
      <c r="A142" s="79" t="s">
        <v>72</v>
      </c>
      <c r="B142" s="67">
        <v>1300002.9191999999</v>
      </c>
      <c r="C142" s="66">
        <v>2314887.1431800001</v>
      </c>
      <c r="D142" s="98">
        <f>IFERROR(((B142/C142)-1)*100,IF(B142+C142&lt;&gt;0,100,0))</f>
        <v>-43.84162860681996</v>
      </c>
      <c r="E142" s="66">
        <v>546916659.27670002</v>
      </c>
      <c r="F142" s="66">
        <v>603006163.34920001</v>
      </c>
      <c r="G142" s="98">
        <f>IFERROR(((E142/F142)-1)*100,IF(E142+F142&lt;&gt;0,100,0))</f>
        <v>-9.3016468954428611</v>
      </c>
    </row>
    <row r="143" spans="1:7" s="32" customFormat="1" x14ac:dyDescent="0.2">
      <c r="A143" s="79" t="s">
        <v>74</v>
      </c>
      <c r="B143" s="67">
        <v>72515.38</v>
      </c>
      <c r="C143" s="66">
        <v>73211.45</v>
      </c>
      <c r="D143" s="98">
        <f>IFERROR(((B143/C143)-1)*100,IF(B143+C143&lt;&gt;0,100,0))</f>
        <v>-0.95076658091048927</v>
      </c>
      <c r="E143" s="66">
        <v>52987397.329999998</v>
      </c>
      <c r="F143" s="66">
        <v>64831383.799999997</v>
      </c>
      <c r="G143" s="98">
        <f>IFERROR(((E143/F143)-1)*100,IF(E143+F143&lt;&gt;0,100,0))</f>
        <v>-18.268908938513206</v>
      </c>
    </row>
    <row r="144" spans="1:7" s="16" customFormat="1" ht="12" x14ac:dyDescent="0.2">
      <c r="A144" s="81" t="s">
        <v>34</v>
      </c>
      <c r="B144" s="82">
        <f>SUM(B141:B143)</f>
        <v>1372518.2991999998</v>
      </c>
      <c r="C144" s="82">
        <f>SUM(C141:C143)</f>
        <v>2388098.5931800003</v>
      </c>
      <c r="D144" s="98">
        <f>IFERROR(((B144/C144)-1)*100,IF(B144+C144&lt;&gt;0,100,0))</f>
        <v>-42.526732224554017</v>
      </c>
      <c r="E144" s="82">
        <f>SUM(E141:E143)</f>
        <v>601836073.26920009</v>
      </c>
      <c r="F144" s="82">
        <f>SUM(F141:F143)</f>
        <v>667838390.91170001</v>
      </c>
      <c r="G144" s="98">
        <f>IFERROR(((E144/F144)-1)*100,IF(E144+F144&lt;&gt;0,100,0))</f>
        <v>-9.8829774599206281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899.02890000000002</v>
      </c>
      <c r="D147" s="98">
        <f>IFERROR(((B147/C147)-1)*100,IF(B147+C147&lt;&gt;0,100,0))</f>
        <v>-100</v>
      </c>
      <c r="E147" s="66">
        <v>620441.93732999999</v>
      </c>
      <c r="F147" s="66">
        <v>737195.21088999999</v>
      </c>
      <c r="G147" s="98">
        <f>IFERROR(((E147/F147)-1)*100,IF(E147+F147&lt;&gt;0,100,0))</f>
        <v>-15.837497563100866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899.02890000000002</v>
      </c>
      <c r="D149" s="98">
        <f>IFERROR(((B149/C149)-1)*100,IF(B149+C149&lt;&gt;0,100,0))</f>
        <v>-100</v>
      </c>
      <c r="E149" s="82">
        <f>SUM(E147:E148)</f>
        <v>620441.93732999999</v>
      </c>
      <c r="F149" s="82">
        <f>SUM(F147:F148)</f>
        <v>737195.21088999999</v>
      </c>
      <c r="G149" s="98">
        <f>IFERROR(((E149/F149)-1)*100,IF(E149+F149&lt;&gt;0,100,0))</f>
        <v>-15.837497563100866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35</v>
      </c>
      <c r="D152" s="98">
        <f>IFERROR(((B152/C152)-1)*100,IF(B152+C152&lt;&gt;0,100,0))</f>
        <v>86960</v>
      </c>
      <c r="E152" s="78"/>
      <c r="F152" s="78"/>
      <c r="G152" s="65"/>
    </row>
    <row r="153" spans="1:7" s="16" customFormat="1" ht="12" x14ac:dyDescent="0.2">
      <c r="A153" s="79" t="s">
        <v>72</v>
      </c>
      <c r="B153" s="67">
        <v>987126</v>
      </c>
      <c r="C153" s="66">
        <v>970373</v>
      </c>
      <c r="D153" s="98">
        <f>IFERROR(((B153/C153)-1)*100,IF(B153+C153&lt;&gt;0,100,0))</f>
        <v>1.7264495199268648</v>
      </c>
      <c r="E153" s="78"/>
      <c r="F153" s="78"/>
      <c r="G153" s="65"/>
    </row>
    <row r="154" spans="1:7" s="16" customFormat="1" ht="12" x14ac:dyDescent="0.2">
      <c r="A154" s="79" t="s">
        <v>74</v>
      </c>
      <c r="B154" s="67">
        <v>1574</v>
      </c>
      <c r="C154" s="66">
        <v>2489</v>
      </c>
      <c r="D154" s="98">
        <f>IFERROR(((B154/C154)-1)*100,IF(B154+C154&lt;&gt;0,100,0))</f>
        <v>-36.761751707513056</v>
      </c>
      <c r="E154" s="78"/>
      <c r="F154" s="78"/>
      <c r="G154" s="65"/>
    </row>
    <row r="155" spans="1:7" s="28" customFormat="1" ht="12" x14ac:dyDescent="0.2">
      <c r="A155" s="81" t="s">
        <v>34</v>
      </c>
      <c r="B155" s="82">
        <f>SUM(B152:B154)</f>
        <v>1019171</v>
      </c>
      <c r="C155" s="82">
        <f>SUM(C152:C154)</f>
        <v>972897</v>
      </c>
      <c r="D155" s="98">
        <f>IFERROR(((B155/C155)-1)*100,IF(B155+C155&lt;&gt;0,100,0))</f>
        <v>4.7563102774497157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297589</v>
      </c>
      <c r="D158" s="98">
        <f>IFERROR(((B158/C158)-1)*100,IF(B158+C158&lt;&gt;0,100,0))</f>
        <v>-59.522697411530665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297589</v>
      </c>
      <c r="D160" s="98">
        <f>IFERROR(((B160/C160)-1)*100,IF(B160+C160&lt;&gt;0,100,0))</f>
        <v>-59.522697411530665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8500</v>
      </c>
      <c r="C168" s="113">
        <v>8071</v>
      </c>
      <c r="D168" s="111">
        <f>IFERROR(((B168/C168)-1)*100,IF(B168+C168&lt;&gt;0,100,0))</f>
        <v>5.3153264775120723</v>
      </c>
      <c r="E168" s="113">
        <v>241871</v>
      </c>
      <c r="F168" s="113">
        <v>256293</v>
      </c>
      <c r="G168" s="111">
        <f>IFERROR(((E168/F168)-1)*100,IF(E168+F168&lt;&gt;0,100,0))</f>
        <v>-5.6271532972028133</v>
      </c>
    </row>
    <row r="169" spans="1:7" x14ac:dyDescent="0.2">
      <c r="A169" s="101" t="s">
        <v>32</v>
      </c>
      <c r="B169" s="112">
        <v>67177</v>
      </c>
      <c r="C169" s="113">
        <v>100480</v>
      </c>
      <c r="D169" s="111">
        <f t="shared" ref="D169:D171" si="5">IFERROR(((B169/C169)-1)*100,IF(B169+C169&lt;&gt;0,100,0))</f>
        <v>-33.143909235668787</v>
      </c>
      <c r="E169" s="113">
        <v>1756532</v>
      </c>
      <c r="F169" s="113">
        <v>1663001</v>
      </c>
      <c r="G169" s="111">
        <f>IFERROR(((E169/F169)-1)*100,IF(E169+F169&lt;&gt;0,100,0))</f>
        <v>5.6242299313109312</v>
      </c>
    </row>
    <row r="170" spans="1:7" x14ac:dyDescent="0.2">
      <c r="A170" s="101" t="s">
        <v>92</v>
      </c>
      <c r="B170" s="112">
        <v>22208898</v>
      </c>
      <c r="C170" s="113">
        <v>27276520</v>
      </c>
      <c r="D170" s="111">
        <f t="shared" si="5"/>
        <v>-18.578696989205369</v>
      </c>
      <c r="E170" s="113">
        <v>576925157</v>
      </c>
      <c r="F170" s="113">
        <v>438708305</v>
      </c>
      <c r="G170" s="111">
        <f>IFERROR(((E170/F170)-1)*100,IF(E170+F170&lt;&gt;0,100,0))</f>
        <v>31.505410411594561</v>
      </c>
    </row>
    <row r="171" spans="1:7" x14ac:dyDescent="0.2">
      <c r="A171" s="101" t="s">
        <v>93</v>
      </c>
      <c r="B171" s="112">
        <v>133877</v>
      </c>
      <c r="C171" s="113">
        <v>142044</v>
      </c>
      <c r="D171" s="111">
        <f t="shared" si="5"/>
        <v>-5.7496268761792146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353</v>
      </c>
      <c r="C174" s="113">
        <v>353</v>
      </c>
      <c r="D174" s="111">
        <f t="shared" ref="D174:D177" si="6">IFERROR(((B174/C174)-1)*100,IF(B174+C174&lt;&gt;0,100,0))</f>
        <v>0</v>
      </c>
      <c r="E174" s="113">
        <v>11754</v>
      </c>
      <c r="F174" s="113">
        <v>11057</v>
      </c>
      <c r="G174" s="111">
        <f t="shared" ref="G174" si="7">IFERROR(((E174/F174)-1)*100,IF(E174+F174&lt;&gt;0,100,0))</f>
        <v>6.30369901419916</v>
      </c>
    </row>
    <row r="175" spans="1:7" x14ac:dyDescent="0.2">
      <c r="A175" s="101" t="s">
        <v>32</v>
      </c>
      <c r="B175" s="112">
        <v>4583</v>
      </c>
      <c r="C175" s="113">
        <v>5679</v>
      </c>
      <c r="D175" s="111">
        <f t="shared" si="6"/>
        <v>-19.299172389505191</v>
      </c>
      <c r="E175" s="113">
        <v>154371</v>
      </c>
      <c r="F175" s="113">
        <v>130666</v>
      </c>
      <c r="G175" s="111">
        <f t="shared" ref="G175" si="8">IFERROR(((E175/F175)-1)*100,IF(E175+F175&lt;&gt;0,100,0))</f>
        <v>18.141674192215262</v>
      </c>
    </row>
    <row r="176" spans="1:7" x14ac:dyDescent="0.2">
      <c r="A176" s="101" t="s">
        <v>92</v>
      </c>
      <c r="B176" s="112">
        <v>67194</v>
      </c>
      <c r="C176" s="113">
        <v>52039</v>
      </c>
      <c r="D176" s="111">
        <f t="shared" si="6"/>
        <v>29.122388977497636</v>
      </c>
      <c r="E176" s="113">
        <v>3224549</v>
      </c>
      <c r="F176" s="113">
        <v>1058234</v>
      </c>
      <c r="G176" s="111">
        <f t="shared" ref="G176" si="9">IFERROR(((E176/F176)-1)*100,IF(E176+F176&lt;&gt;0,100,0))</f>
        <v>204.71039486540784</v>
      </c>
    </row>
    <row r="177" spans="1:7" x14ac:dyDescent="0.2">
      <c r="A177" s="101" t="s">
        <v>93</v>
      </c>
      <c r="B177" s="112">
        <v>35547</v>
      </c>
      <c r="C177" s="113">
        <v>22261</v>
      </c>
      <c r="D177" s="111">
        <f t="shared" si="6"/>
        <v>59.682853420780745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2021-07-12T06:28:00Z</dcterms:modified>
</cp:coreProperties>
</file>