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<sst xmlns="http://schemas.openxmlformats.org/spreadsheetml/2006/main" count="265" uniqueCount="100">
  <si>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</si>
  <si>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</si>
  <si>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</si>
  <si>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</si>
  <si>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</si>
  <si>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</si>
  <si>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</si>
  <si>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</si>
  <si>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</si>
  <si>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</si>
  <si>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</si>
  <si>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</si>
  <si>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</si>
  <si>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</si>
  <si>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</si>
  <si>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</si>
  <si>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</si>
  <si>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</si>
  <si>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</si>
  <si>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</si>
  <si>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</si>
  <si>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</si>
  <si>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</si>
  <si>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</si>
  <si>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</si>
  <si>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</si>
  <si>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</si>
  <si>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</si>
  <si>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</si>
  <si>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</si>
  <si>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</si>
  <si>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</si>
  <si>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</si>
  <si>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</si>
  <si>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</si>
  <si>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</si>
  <si>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</si>
  <si>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</si>
  <si>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</si>
  <si>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</si>
  <si>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</si>
  <si>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</si>
  <si>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</si>
  <si>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</si>
  <si>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</si>
  <si>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</si>
  <si>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</si>
  <si>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</si>
  <si>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</si>
  <si>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</si>
  <si>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</si>
  <si>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</si>
  <si>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</si>
  <si>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</si>
  <si>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</si>
  <si>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</si>
  <si>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</si>
  <si>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</si>
  <si>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</si>
  <si>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</si>
  <si>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</si>
  <si>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</si>
  <si>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</si>
  <si>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</si>
  <si>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</si>
  <si>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</si>
  <si>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</si>
  <si>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</si>
  <si>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</si>
  <si>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</si>
  <si>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</si>
  <si>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</si>
  <si>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</si>
  <si>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</si>
  <si>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</si>
  <si>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</si>
  <si>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</si>
  <si>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</si>
  <si>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</si>
  <si>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</si>
  <si>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</si>
  <si>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</si>
  <si>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</si>
  <si>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</si>
  <si>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</si>
  <si>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</si>
  <si>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</si>
  <si>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</si>
  <si>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</si>
  <si>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</si>
  <si>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</si>
  <si>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</si>
  <si>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</si>
  <si>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</si>
  <si>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</si>
  <si>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</si>
  <si>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</si>
  <si>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13 August 2021</t>
  </si>
  <si>
    <t>13.08.2021</t>
  </si>
  <si>
    <t>07.08.2020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</si>
</sst>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1455295</v>
      </c>
      <c r="C11" s="67">
        <v>1841313</v>
      </c>
      <c r="D11" s="98">
        <f>IFERROR(((B11/C11)-1)*100,IF(B11+C11&lt;&gt;0,100,0))</f>
        <v>-20.96427929417758</v>
      </c>
      <c r="E11" s="67">
        <v>50324525</v>
      </c>
      <c r="F11" s="67">
        <v>59146089</v>
      </c>
      <c r="G11" s="98">
        <f>IFERROR(((E11/F11)-1)*100,IF(E11+F11&lt;&gt;0,100,0))</f>
        <v>-14.914872900556453</v>
      </c>
    </row>
    <row r="12" spans="1:7" s="16" customFormat="1" ht="12" x14ac:dyDescent="0.2">
      <c r="A12" s="64" t="s">
        <v>9</v>
      </c>
      <c r="B12" s="67">
        <v>2304100.5120000001</v>
      </c>
      <c r="C12" s="67">
        <v>1920001.5490000001</v>
      </c>
      <c r="D12" s="98">
        <f>IFERROR(((B12/C12)-1)*100,IF(B12+C12&lt;&gt;0,100,0))</f>
        <v>20.005138183354653</v>
      </c>
      <c r="E12" s="67">
        <v>79790312.248999998</v>
      </c>
      <c r="F12" s="67">
        <v>72979253.730000004</v>
      </c>
      <c r="G12" s="98">
        <f>IFERROR(((E12/F12)-1)*100,IF(E12+F12&lt;&gt;0,100,0))</f>
        <v>9.3328695086397406</v>
      </c>
    </row>
    <row r="13" spans="1:7" s="16" customFormat="1" ht="12" x14ac:dyDescent="0.2">
      <c r="A13" s="64" t="s">
        <v>10</v>
      </c>
      <c r="B13" s="67">
        <v>116991190.512438</v>
      </c>
      <c r="C13" s="67">
        <v>116683713.840287</v>
      </c>
      <c r="D13" s="98">
        <f>IFERROR(((B13/C13)-1)*100,IF(B13+C13&lt;&gt;0,100,0))</f>
        <v>0.26351292912383251</v>
      </c>
      <c r="E13" s="67">
        <v>3493680970.9138899</v>
      </c>
      <c r="F13" s="67">
        <v>3636290587.1595702</v>
      </c>
      <c r="G13" s="98">
        <f>IFERROR(((E13/F13)-1)*100,IF(E13+F13&lt;&gt;0,100,0))</f>
        <v>-3.9218432308259943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264</v>
      </c>
      <c r="C16" s="67">
        <v>375</v>
      </c>
      <c r="D16" s="98">
        <f>IFERROR(((B16/C16)-1)*100,IF(B16+C16&lt;&gt;0,100,0))</f>
        <v>-29.600000000000005</v>
      </c>
      <c r="E16" s="67">
        <v>10804</v>
      </c>
      <c r="F16" s="67">
        <v>9912</v>
      </c>
      <c r="G16" s="98">
        <f>IFERROR(((E16/F16)-1)*100,IF(E16+F16&lt;&gt;0,100,0))</f>
        <v>8.9991928974979771</v>
      </c>
    </row>
    <row r="17" spans="1:7" s="16" customFormat="1" ht="12" x14ac:dyDescent="0.2">
      <c r="A17" s="64" t="s">
        <v>9</v>
      </c>
      <c r="B17" s="67">
        <v>274314.17599999998</v>
      </c>
      <c r="C17" s="67">
        <v>155998.72899999999</v>
      </c>
      <c r="D17" s="98">
        <f>IFERROR(((B17/C17)-1)*100,IF(B17+C17&lt;&gt;0,100,0))</f>
        <v>75.843853189342326</v>
      </c>
      <c r="E17" s="67">
        <v>7510395.7740000002</v>
      </c>
      <c r="F17" s="67">
        <v>6180678.892</v>
      </c>
      <c r="G17" s="98">
        <f>IFERROR(((E17/F17)-1)*100,IF(E17+F17&lt;&gt;0,100,0))</f>
        <v>21.514091012253168</v>
      </c>
    </row>
    <row r="18" spans="1:7" s="16" customFormat="1" ht="12" x14ac:dyDescent="0.2">
      <c r="A18" s="64" t="s">
        <v>10</v>
      </c>
      <c r="B18" s="67">
        <v>22359733.107938301</v>
      </c>
      <c r="C18" s="67">
        <v>8782738.5899928901</v>
      </c>
      <c r="D18" s="98">
        <f>IFERROR(((B18/C18)-1)*100,IF(B18+C18&lt;&gt;0,100,0))</f>
        <v>154.58725520323614</v>
      </c>
      <c r="E18" s="67">
        <v>291867894.75478399</v>
      </c>
      <c r="F18" s="67">
        <v>203040139.49457699</v>
      </c>
      <c r="G18" s="98">
        <f>IFERROR(((E18/F18)-1)*100,IF(E18+F18&lt;&gt;0,100,0))</f>
        <v>43.748864377912568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22802925.768580001</v>
      </c>
      <c r="C24" s="66">
        <v>15133678.8181</v>
      </c>
      <c r="D24" s="65">
        <f>B24-C24</f>
        <v>7669246.950480001</v>
      </c>
      <c r="E24" s="67">
        <v>618507405.08947003</v>
      </c>
      <c r="F24" s="67">
        <v>598783103.86697996</v>
      </c>
      <c r="G24" s="65">
        <f>E24-F24</f>
        <v>19724301.222490072</v>
      </c>
    </row>
    <row r="25" spans="1:7" s="16" customFormat="1" ht="12" x14ac:dyDescent="0.2">
      <c r="A25" s="68" t="s">
        <v>15</v>
      </c>
      <c r="B25" s="66">
        <v>21189046.281119999</v>
      </c>
      <c r="C25" s="66">
        <v>25343790.601059999</v>
      </c>
      <c r="D25" s="65">
        <f>B25-C25</f>
        <v>-4154744.3199400008</v>
      </c>
      <c r="E25" s="67">
        <v>690347975.57228994</v>
      </c>
      <c r="F25" s="67">
        <v>671980352.26299</v>
      </c>
      <c r="G25" s="65">
        <f>E25-F25</f>
        <v>18367623.309299946</v>
      </c>
    </row>
    <row r="26" spans="1:7" s="28" customFormat="1" ht="12" x14ac:dyDescent="0.2">
      <c r="A26" s="69" t="s">
        <v>16</v>
      </c>
      <c r="B26" s="70">
        <f>B24-B25</f>
        <v>1613879.4874600023</v>
      </c>
      <c r="C26" s="70">
        <f>C24-C25</f>
        <v>-10210111.78296</v>
      </c>
      <c r="D26" s="70"/>
      <c r="E26" s="70">
        <f>E24-E25</f>
        <v>-71840570.482819915</v>
      </c>
      <c r="F26" s="70">
        <f>F24-F25</f>
        <v>-73197248.396010041</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69384.763995369998</v>
      </c>
      <c r="C33" s="126">
        <v>56757.729236560001</v>
      </c>
      <c r="D33" s="98">
        <f t="shared" ref="D33:D42" si="0">IFERROR(((B33/C33)-1)*100,IF(B33+C33&lt;&gt;0,100,0))</f>
        <v>22.247251482140705</v>
      </c>
      <c r="E33" s="64"/>
      <c r="F33" s="126">
        <v>69813.78</v>
      </c>
      <c r="G33" s="126">
        <v>68673.95</v>
      </c>
    </row>
    <row r="34" spans="1:7" s="16" customFormat="1" ht="12" x14ac:dyDescent="0.2">
      <c r="A34" s="64" t="s">
        <v>23</v>
      </c>
      <c r="B34" s="126">
        <v>75667.644238220004</v>
      </c>
      <c r="C34" s="126">
        <v>57647.025810220002</v>
      </c>
      <c r="D34" s="98">
        <f t="shared" si="0"/>
        <v>31.260274358864159</v>
      </c>
      <c r="E34" s="64"/>
      <c r="F34" s="126">
        <v>76365.149999999994</v>
      </c>
      <c r="G34" s="126">
        <v>75235.75</v>
      </c>
    </row>
    <row r="35" spans="1:7" s="16" customFormat="1" ht="12" x14ac:dyDescent="0.2">
      <c r="A35" s="64" t="s">
        <v>24</v>
      </c>
      <c r="B35" s="126">
        <v>57224.07459805</v>
      </c>
      <c r="C35" s="126">
        <v>36710.878318360003</v>
      </c>
      <c r="D35" s="98">
        <f t="shared" si="0"/>
        <v>55.87770497289042</v>
      </c>
      <c r="E35" s="64"/>
      <c r="F35" s="126">
        <v>57707.77</v>
      </c>
      <c r="G35" s="126">
        <v>56975.07</v>
      </c>
    </row>
    <row r="36" spans="1:7" s="16" customFormat="1" ht="12" x14ac:dyDescent="0.2">
      <c r="A36" s="64" t="s">
        <v>25</v>
      </c>
      <c r="B36" s="126">
        <v>63269.041781250002</v>
      </c>
      <c r="C36" s="126">
        <v>52435.653458690002</v>
      </c>
      <c r="D36" s="98">
        <f t="shared" si="0"/>
        <v>20.660347698526891</v>
      </c>
      <c r="E36" s="64"/>
      <c r="F36" s="126">
        <v>63797.42</v>
      </c>
      <c r="G36" s="126">
        <v>62282.25</v>
      </c>
    </row>
    <row r="37" spans="1:7" s="16" customFormat="1" ht="12" x14ac:dyDescent="0.2">
      <c r="A37" s="64" t="s">
        <v>79</v>
      </c>
      <c r="B37" s="126">
        <v>69898.089436409995</v>
      </c>
      <c r="C37" s="126">
        <v>58948.776976540001</v>
      </c>
      <c r="D37" s="98">
        <f t="shared" si="0"/>
        <v>18.574282659379882</v>
      </c>
      <c r="E37" s="64"/>
      <c r="F37" s="126">
        <v>70499.539999999994</v>
      </c>
      <c r="G37" s="126">
        <v>68557.63</v>
      </c>
    </row>
    <row r="38" spans="1:7" s="16" customFormat="1" ht="12" x14ac:dyDescent="0.2">
      <c r="A38" s="64" t="s">
        <v>26</v>
      </c>
      <c r="B38" s="126">
        <v>88699.873316890007</v>
      </c>
      <c r="C38" s="126">
        <v>74671.485974459996</v>
      </c>
      <c r="D38" s="98">
        <f t="shared" si="0"/>
        <v>18.786806180913771</v>
      </c>
      <c r="E38" s="64"/>
      <c r="F38" s="126">
        <v>90176.57</v>
      </c>
      <c r="G38" s="126">
        <v>86830.29</v>
      </c>
    </row>
    <row r="39" spans="1:7" s="16" customFormat="1" ht="12" x14ac:dyDescent="0.2">
      <c r="A39" s="64" t="s">
        <v>27</v>
      </c>
      <c r="B39" s="126">
        <v>13470.932773959999</v>
      </c>
      <c r="C39" s="126">
        <v>9897.9649593899994</v>
      </c>
      <c r="D39" s="98">
        <f t="shared" si="0"/>
        <v>36.098004278954306</v>
      </c>
      <c r="E39" s="64"/>
      <c r="F39" s="126">
        <v>13697.82</v>
      </c>
      <c r="G39" s="126">
        <v>13360.16</v>
      </c>
    </row>
    <row r="40" spans="1:7" s="16" customFormat="1" ht="12" x14ac:dyDescent="0.2">
      <c r="A40" s="64" t="s">
        <v>28</v>
      </c>
      <c r="B40" s="126">
        <v>85650.001521450002</v>
      </c>
      <c r="C40" s="126">
        <v>70068.724323699993</v>
      </c>
      <c r="D40" s="98">
        <f t="shared" si="0"/>
        <v>22.237135538201613</v>
      </c>
      <c r="E40" s="64"/>
      <c r="F40" s="126">
        <v>86908.99</v>
      </c>
      <c r="G40" s="126">
        <v>84387.35</v>
      </c>
    </row>
    <row r="41" spans="1:7" s="16" customFormat="1" ht="12" x14ac:dyDescent="0.2">
      <c r="A41" s="64" t="s">
        <v>29</v>
      </c>
      <c r="B41" s="72"/>
      <c r="C41" s="126">
        <v>6209.3487137299999</v>
      </c>
      <c r="D41" s="98">
        <f t="shared" si="0"/>
        <v>-100</v>
      </c>
      <c r="E41" s="64"/>
      <c r="F41" s="72"/>
      <c r="G41" s="72"/>
    </row>
    <row r="42" spans="1:7" s="16" customFormat="1" ht="12" x14ac:dyDescent="0.2">
      <c r="A42" s="64" t="s">
        <v>78</v>
      </c>
      <c r="B42" s="126">
        <v>1117.35760983</v>
      </c>
      <c r="C42" s="126">
        <v>878.61013008999998</v>
      </c>
      <c r="D42" s="98">
        <f t="shared" si="0"/>
        <v>27.173312890843192</v>
      </c>
      <c r="E42" s="64"/>
      <c r="F42" s="126">
        <v>1155.78</v>
      </c>
      <c r="G42" s="126">
        <v>1087.23</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19096.297214028898</v>
      </c>
      <c r="D48" s="72"/>
      <c r="E48" s="127">
        <v>17359.571954692099</v>
      </c>
      <c r="F48" s="72"/>
      <c r="G48" s="98">
        <f>IFERROR(((C48/E48)-1)*100,IF(C48+E48&lt;&gt;0,100,0))</f>
        <v>10.004424440127856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2809</v>
      </c>
      <c r="D54" s="75"/>
      <c r="E54" s="128">
        <v>1876178</v>
      </c>
      <c r="F54" s="128">
        <v>187728509.69499999</v>
      </c>
      <c r="G54" s="128">
        <v>8733805.1280000005</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4455</v>
      </c>
      <c r="C68" s="66">
        <v>7918</v>
      </c>
      <c r="D68" s="98">
        <f>IFERROR(((B68/C68)-1)*100,IF(B68+C68&lt;&gt;0,100,0))</f>
        <v>-43.735791866632987</v>
      </c>
      <c r="E68" s="66">
        <v>207472</v>
      </c>
      <c r="F68" s="66">
        <v>221671</v>
      </c>
      <c r="G68" s="98">
        <f>IFERROR(((E68/F68)-1)*100,IF(E68+F68&lt;&gt;0,100,0))</f>
        <v>-6.4054386906722165</v>
      </c>
    </row>
    <row r="69" spans="1:7" s="16" customFormat="1" ht="12" x14ac:dyDescent="0.2">
      <c r="A69" s="79" t="s">
        <v>54</v>
      </c>
      <c r="B69" s="67">
        <v>99554705.799999997</v>
      </c>
      <c r="C69" s="66">
        <v>202611118.63800001</v>
      </c>
      <c r="D69" s="98">
        <f>IFERROR(((B69/C69)-1)*100,IF(B69+C69&lt;&gt;0,100,0))</f>
        <v>-50.864144836063119</v>
      </c>
      <c r="E69" s="66">
        <v>6458743767.6110001</v>
      </c>
      <c r="F69" s="66">
        <v>7315594339.2410002</v>
      </c>
      <c r="G69" s="98">
        <f>IFERROR(((E69/F69)-1)*100,IF(E69+F69&lt;&gt;0,100,0))</f>
        <v>-11.712658355505523</v>
      </c>
    </row>
    <row r="70" spans="1:7" s="62" customFormat="1" ht="12" x14ac:dyDescent="0.2">
      <c r="A70" s="79" t="s">
        <v>55</v>
      </c>
      <c r="B70" s="67">
        <v>99636917.488659993</v>
      </c>
      <c r="C70" s="66">
        <v>190472495.44580999</v>
      </c>
      <c r="D70" s="98">
        <f>IFERROR(((B70/C70)-1)*100,IF(B70+C70&lt;&gt;0,100,0))</f>
        <v>-47.689603553807061</v>
      </c>
      <c r="E70" s="66">
        <v>6347634321.2209101</v>
      </c>
      <c r="F70" s="66">
        <v>7039230726.7346001</v>
      </c>
      <c r="G70" s="98">
        <f>IFERROR(((E70/F70)-1)*100,IF(E70+F70&lt;&gt;0,100,0))</f>
        <v>-9.8248861610267468</v>
      </c>
    </row>
    <row r="71" spans="1:7" s="16" customFormat="1" ht="12" x14ac:dyDescent="0.2">
      <c r="A71" s="79" t="s">
        <v>94</v>
      </c>
      <c r="B71" s="98">
        <f>IFERROR(B69/B68/1000,)</f>
        <v>22.346735308641975</v>
      </c>
      <c r="C71" s="98">
        <f>IFERROR(C69/C68/1000,)</f>
        <v>25.588673735539281</v>
      </c>
      <c r="D71" s="98">
        <f>IFERROR(((B71/C71)-1)*100,IF(B71+C71&lt;&gt;0,100,0))</f>
        <v>-12.669427342749239</v>
      </c>
      <c r="E71" s="98">
        <f>IFERROR(E69/E68/1000,)</f>
        <v>31.130676754506631</v>
      </c>
      <c r="F71" s="98">
        <f>IFERROR(F69/F68/1000,)</f>
        <v>33.002036077073683</v>
      </c>
      <c r="G71" s="98">
        <f>IFERROR(((E71/F71)-1)*100,IF(E71+F71&lt;&gt;0,100,0))</f>
        <v>-5.6704359640012409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2388</v>
      </c>
      <c r="C74" s="66">
        <v>2611</v>
      </c>
      <c r="D74" s="98">
        <f>IFERROR(((B74/C74)-1)*100,IF(B74+C74&lt;&gt;0,100,0))</f>
        <v>-8.5407889697433959</v>
      </c>
      <c r="E74" s="66">
        <v>92112</v>
      </c>
      <c r="F74" s="66">
        <v>96056</v>
      </c>
      <c r="G74" s="98">
        <f>IFERROR(((E74/F74)-1)*100,IF(E74+F74&lt;&gt;0,100,0))</f>
        <v>-4.1059382027150875</v>
      </c>
    </row>
    <row r="75" spans="1:7" s="16" customFormat="1" ht="12" x14ac:dyDescent="0.2">
      <c r="A75" s="79" t="s">
        <v>54</v>
      </c>
      <c r="B75" s="67">
        <v>468654973.208</v>
      </c>
      <c r="C75" s="66">
        <v>478447580</v>
      </c>
      <c r="D75" s="98">
        <f>IFERROR(((B75/C75)-1)*100,IF(B75+C75&lt;&gt;0,100,0))</f>
        <v>-2.046746018027723</v>
      </c>
      <c r="E75" s="66">
        <v>14462239709.983</v>
      </c>
      <c r="F75" s="66">
        <v>13653428146.436001</v>
      </c>
      <c r="G75" s="98">
        <f>IFERROR(((E75/F75)-1)*100,IF(E75+F75&lt;&gt;0,100,0))</f>
        <v>5.9238716816928161</v>
      </c>
    </row>
    <row r="76" spans="1:7" s="16" customFormat="1" ht="12" x14ac:dyDescent="0.2">
      <c r="A76" s="79" t="s">
        <v>55</v>
      </c>
      <c r="B76" s="67">
        <v>446406161.61969</v>
      </c>
      <c r="C76" s="66">
        <v>450101823.23580003</v>
      </c>
      <c r="D76" s="98">
        <f>IFERROR(((B76/C76)-1)*100,IF(B76+C76&lt;&gt;0,100,0))</f>
        <v>-0.82107234970562049</v>
      </c>
      <c r="E76" s="66">
        <v>13964608125.9928</v>
      </c>
      <c r="F76" s="66">
        <v>13338195113.289499</v>
      </c>
      <c r="G76" s="98">
        <f>IFERROR(((E76/F76)-1)*100,IF(E76+F76&lt;&gt;0,100,0))</f>
        <v>4.6963851359407283</v>
      </c>
    </row>
    <row r="77" spans="1:7" s="16" customFormat="1" ht="12" x14ac:dyDescent="0.2">
      <c r="A77" s="79" t="s">
        <v>94</v>
      </c>
      <c r="B77" s="98">
        <f>IFERROR(B75/B74/1000,)</f>
        <v>196.25417638525963</v>
      </c>
      <c r="C77" s="98">
        <f>IFERROR(C75/C74/1000,)</f>
        <v>183.24304098046724</v>
      </c>
      <c r="D77" s="98">
        <f>IFERROR(((B77/C77)-1)*100,IF(B77+C77&lt;&gt;0,100,0))</f>
        <v>7.1004799610258074</v>
      </c>
      <c r="E77" s="98">
        <f>IFERROR(E75/E74/1000,)</f>
        <v>157.00711861628236</v>
      </c>
      <c r="F77" s="98">
        <f>IFERROR(F75/F74/1000,)</f>
        <v>142.14029468680769</v>
      </c>
      <c r="G77" s="98">
        <f>IFERROR(((E77/F77)-1)*100,IF(E77+F77&lt;&gt;0,100,0))</f>
        <v>10.459260663721203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127</v>
      </c>
      <c r="C80" s="66">
        <v>184</v>
      </c>
      <c r="D80" s="98">
        <f>IFERROR(((B80/C80)-1)*100,IF(B80+C80&lt;&gt;0,100,0))</f>
        <v>-30.978260869565222</v>
      </c>
      <c r="E80" s="66">
        <v>5163</v>
      </c>
      <c r="F80" s="66">
        <v>7828</v>
      </c>
      <c r="G80" s="98">
        <f>IFERROR(((E80/F80)-1)*100,IF(E80+F80&lt;&gt;0,100,0))</f>
        <v>-34.044455799693409</v>
      </c>
    </row>
    <row r="81" spans="1:7" s="16" customFormat="1" ht="12" x14ac:dyDescent="0.2">
      <c r="A81" s="79" t="s">
        <v>54</v>
      </c>
      <c r="B81" s="67">
        <v>11141165.873</v>
      </c>
      <c r="C81" s="66">
        <v>14747044.614</v>
      </c>
      <c r="D81" s="98">
        <f>IFERROR(((B81/C81)-1)*100,IF(B81+C81&lt;&gt;0,100,0))</f>
        <v>-24.451534767697012</v>
      </c>
      <c r="E81" s="66">
        <v>437648731.10399997</v>
      </c>
      <c r="F81" s="66">
        <v>679488523.78699994</v>
      </c>
      <c r="G81" s="98">
        <f>IFERROR(((E81/F81)-1)*100,IF(E81+F81&lt;&gt;0,100,0))</f>
        <v>-35.591446244765393</v>
      </c>
    </row>
    <row r="82" spans="1:7" s="16" customFormat="1" ht="12" x14ac:dyDescent="0.2">
      <c r="A82" s="79" t="s">
        <v>55</v>
      </c>
      <c r="B82" s="67">
        <v>5119705.1677203402</v>
      </c>
      <c r="C82" s="66">
        <v>5456130.8442302197</v>
      </c>
      <c r="D82" s="98">
        <f>IFERROR(((B82/C82)-1)*100,IF(B82+C82&lt;&gt;0,100,0))</f>
        <v>-6.1660118885463522</v>
      </c>
      <c r="E82" s="66">
        <v>132247659.38521899</v>
      </c>
      <c r="F82" s="66">
        <v>232218079.25700799</v>
      </c>
      <c r="G82" s="98">
        <f>IFERROR(((E82/F82)-1)*100,IF(E82+F82&lt;&gt;0,100,0))</f>
        <v>-43.050231141196569</v>
      </c>
    </row>
    <row r="83" spans="1:7" s="32" customFormat="1" x14ac:dyDescent="0.2">
      <c r="A83" s="79" t="s">
        <v>94</v>
      </c>
      <c r="B83" s="98">
        <f>IFERROR(B81/B80/1000,)</f>
        <v>87.725715535433082</v>
      </c>
      <c r="C83" s="98">
        <f>IFERROR(C81/C80/1000,)</f>
        <v>80.146981597826084</v>
      </c>
      <c r="D83" s="98">
        <f>IFERROR(((B83/C83)-1)*100,IF(B83+C83&lt;&gt;0,100,0))</f>
        <v>9.4560441160925315</v>
      </c>
      <c r="E83" s="98">
        <f>IFERROR(E81/E80/1000,)</f>
        <v>84.766362793724582</v>
      </c>
      <c r="F83" s="98">
        <f>IFERROR(F81/F80/1000,)</f>
        <v>86.802315251277449</v>
      </c>
      <c r="G83" s="98">
        <f>IFERROR(((E83/F83)-1)*100,IF(E83+F83&lt;&gt;0,100,0))</f>
        <v>-2.345504784819552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6970</v>
      </c>
      <c r="C86" s="64">
        <f>C68+C74+C80</f>
        <v>10713</v>
      </c>
      <c r="D86" s="98">
        <f>IFERROR(((B86/C86)-1)*100,IF(B86+C86&lt;&gt;0,100,0))</f>
        <v>-34.93885932978624</v>
      </c>
      <c r="E86" s="64">
        <f>E68+E74+E80</f>
        <v>304747</v>
      </c>
      <c r="F86" s="64">
        <f>F68+F74+F80</f>
        <v>325555</v>
      </c>
      <c r="G86" s="98">
        <f>IFERROR(((E86/F86)-1)*100,IF(E86+F86&lt;&gt;0,100,0))</f>
        <v>-6.3915467432538282</v>
      </c>
    </row>
    <row r="87" spans="1:7" s="62" customFormat="1" ht="12" x14ac:dyDescent="0.2">
      <c r="A87" s="79" t="s">
        <v>54</v>
      </c>
      <c r="B87" s="64">
        <f t="shared" ref="B87:C87" si="1">B69+B75+B81</f>
        <v>579350844.88100004</v>
      </c>
      <c r="C87" s="64">
        <f t="shared" si="1"/>
        <v>695805743.25199997</v>
      </c>
      <c r="D87" s="98">
        <f>IFERROR(((B87/C87)-1)*100,IF(B87+C87&lt;&gt;0,100,0))</f>
        <v>-16.736696915826332</v>
      </c>
      <c r="E87" s="64">
        <f t="shared" ref="E87:F87" si="2">E69+E75+E81</f>
        <v>21358632208.698002</v>
      </c>
      <c r="F87" s="64">
        <f t="shared" si="2"/>
        <v>21648511009.464001</v>
      </c>
      <c r="G87" s="98">
        <f>IFERROR(((E87/F87)-1)*100,IF(E87+F87&lt;&gt;0,100,0))</f>
        <v>-1.3390241972728423</v>
      </c>
    </row>
    <row r="88" spans="1:7" s="62" customFormat="1" ht="12" x14ac:dyDescent="0.2">
      <c r="A88" s="79" t="s">
        <v>55</v>
      </c>
      <c r="B88" s="64">
        <f t="shared" ref="B88:C88" si="3">B70+B76+B82</f>
        <v>551162784.27607036</v>
      </c>
      <c r="C88" s="64">
        <f t="shared" si="3"/>
        <v>646030449.52584016</v>
      </c>
      <c r="D88" s="98">
        <f>IFERROR(((B88/C88)-1)*100,IF(B88+C88&lt;&gt;0,100,0))</f>
        <v>-14.684704926741265</v>
      </c>
      <c r="E88" s="64">
        <f t="shared" ref="E88:F88" si="4">E70+E76+E82</f>
        <v>20444490106.59893</v>
      </c>
      <c r="F88" s="64">
        <f t="shared" si="4"/>
        <v>20609643919.281109</v>
      </c>
      <c r="G88" s="98">
        <f>IFERROR(((E88/F88)-1)*100,IF(E88+F88&lt;&gt;0,100,0))</f>
        <v>-0.80134238771427668</v>
      </c>
    </row>
    <row r="89" spans="1:7" s="63" customFormat="1" x14ac:dyDescent="0.2">
      <c r="A89" s="79" t="s">
        <v>95</v>
      </c>
      <c r="B89" s="98">
        <f>IFERROR((B75/B87)*100,IF(B75+B87&lt;&gt;0,100,0))</f>
        <v>80.893119833848317</v>
      </c>
      <c r="C89" s="98">
        <f>IFERROR((C75/C87)*100,IF(C75+C87&lt;&gt;0,100,0))</f>
        <v>68.761660081141443</v>
      </c>
      <c r="D89" s="98">
        <f>IFERROR(((B89/C89)-1)*100,IF(B89+C89&lt;&gt;0,100,0))</f>
        <v>17.642767406126136</v>
      </c>
      <c r="E89" s="98">
        <f>IFERROR((E75/E87)*100,IF(E75+E87&lt;&gt;0,100,0))</f>
        <v>67.711450661589907</v>
      </c>
      <c r="F89" s="98">
        <f>IFERROR((F75/F87)*100,IF(F75+F87&lt;&gt;0,100,0))</f>
        <v>63.068670822058756</v>
      </c>
      <c r="G89" s="98">
        <f>IFERROR(((E89/F89)-1)*100,IF(E89+F89&lt;&gt;0,100,0))</f>
        <v>7.3614677129160366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10316566.526000001</v>
      </c>
      <c r="C95" s="129">
        <v>15938744.778000001</v>
      </c>
      <c r="D95" s="65">
        <f>B95-C95</f>
        <v>-5622178.2520000003</v>
      </c>
      <c r="E95" s="129">
        <v>743470266.38300002</v>
      </c>
      <c r="F95" s="129">
        <v>922296671.95000005</v>
      </c>
      <c r="G95" s="80">
        <f>E95-F95</f>
        <v>-178826405.56700003</v>
      </c>
    </row>
    <row r="96" spans="1:7" s="16" customFormat="1" ht="13.5" x14ac:dyDescent="0.2">
      <c r="A96" s="79" t="s">
        <v>88</v>
      </c>
      <c r="B96" s="66">
        <v>10404941.478</v>
      </c>
      <c r="C96" s="129">
        <v>18378384.954999998</v>
      </c>
      <c r="D96" s="65">
        <f>B96-C96</f>
        <v>-7973443.4769999981</v>
      </c>
      <c r="E96" s="129">
        <v>795806381.23800004</v>
      </c>
      <c r="F96" s="129">
        <v>986744682.39400005</v>
      </c>
      <c r="G96" s="80">
        <f>E96-F96</f>
        <v>-190938301.15600002</v>
      </c>
    </row>
    <row r="97" spans="1:7" s="28" customFormat="1" ht="12" x14ac:dyDescent="0.2">
      <c r="A97" s="81" t="s">
        <v>16</v>
      </c>
      <c r="B97" s="65">
        <f>B95-B96</f>
        <v>-88374.951999999583</v>
      </c>
      <c r="C97" s="65">
        <f>C95-C96</f>
        <v>-2439640.1769999973</v>
      </c>
      <c r="D97" s="82"/>
      <c r="E97" s="65">
        <f>E95-E96</f>
        <v>-52336114.855000019</v>
      </c>
      <c r="F97" s="82">
        <f>F95-F96</f>
        <v>-64448010.444000006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804.727723083451</v>
      </c>
      <c r="C104" s="131">
        <v>707.03750931355103</v>
      </c>
      <c r="D104" s="98">
        <f>IFERROR(((B104/C104)-1)*100,IF(B104+C104&lt;&gt;0,100,0))</f>
        <v>13.816836091870922</v>
      </c>
      <c r="E104" s="84"/>
      <c r="F104" s="130">
        <v>804.727723083451</v>
      </c>
      <c r="G104" s="130">
        <v>798.14972623054302</v>
      </c>
    </row>
    <row r="105" spans="1:7" s="16" customFormat="1" ht="12" x14ac:dyDescent="0.2">
      <c r="A105" s="79" t="s">
        <v>50</v>
      </c>
      <c r="B105" s="130">
        <v>794.76690246909595</v>
      </c>
      <c r="C105" s="131">
        <v>698.39894711692102</v>
      </c>
      <c r="D105" s="98">
        <f>IFERROR(((B105/C105)-1)*100,IF(B105+C105&lt;&gt;0,100,0))</f>
        <v>13.798410743600641</v>
      </c>
      <c r="E105" s="84"/>
      <c r="F105" s="130">
        <v>794.76690246909595</v>
      </c>
      <c r="G105" s="130">
        <v>788.414550336871</v>
      </c>
    </row>
    <row r="106" spans="1:7" s="16" customFormat="1" ht="12" x14ac:dyDescent="0.2">
      <c r="A106" s="79" t="s">
        <v>51</v>
      </c>
      <c r="B106" s="130">
        <v>846.95726029069294</v>
      </c>
      <c r="C106" s="131">
        <v>742.70008239880701</v>
      </c>
      <c r="D106" s="98">
        <f>IFERROR(((B106/C106)-1)*100,IF(B106+C106&lt;&gt;0,100,0))</f>
        <v>14.037588033537208</v>
      </c>
      <c r="E106" s="84"/>
      <c r="F106" s="130">
        <v>846.95726029069294</v>
      </c>
      <c r="G106" s="130">
        <v>838.80401507039403</v>
      </c>
    </row>
    <row r="107" spans="1:7" s="28" customFormat="1" ht="12" x14ac:dyDescent="0.2">
      <c r="A107" s="81" t="s">
        <v>52</v>
      </c>
      <c r="B107" s="85"/>
      <c r="C107" s="84"/>
      <c r="D107" s="86"/>
      <c r="E107" s="84"/>
      <c r="F107" s="71"/>
      <c r="G107" s="71"/>
    </row>
    <row r="108" spans="1:7" s="16" customFormat="1" ht="12" x14ac:dyDescent="0.2">
      <c r="A108" s="79" t="s">
        <v>56</v>
      </c>
      <c r="B108" s="130">
        <v>603.26944382511601</v>
      </c>
      <c r="C108" s="131">
        <v>578.67589655912695</v>
      </c>
      <c r="D108" s="98">
        <f>IFERROR(((B108/C108)-1)*100,IF(B108+C108&lt;&gt;0,100,0))</f>
        <v>4.2499691817518448</v>
      </c>
      <c r="E108" s="84"/>
      <c r="F108" s="130">
        <v>603.44819262782403</v>
      </c>
      <c r="G108" s="130">
        <v>603.14753550337502</v>
      </c>
    </row>
    <row r="109" spans="1:7" s="16" customFormat="1" ht="12" x14ac:dyDescent="0.2">
      <c r="A109" s="79" t="s">
        <v>57</v>
      </c>
      <c r="B109" s="130">
        <v>798.60951210713699</v>
      </c>
      <c r="C109" s="131">
        <v>740.38133684387901</v>
      </c>
      <c r="D109" s="98">
        <f>IFERROR(((B109/C109)-1)*100,IF(B109+C109&lt;&gt;0,100,0))</f>
        <v>7.8646195366667282</v>
      </c>
      <c r="E109" s="84"/>
      <c r="F109" s="130">
        <v>798.60951210713699</v>
      </c>
      <c r="G109" s="130">
        <v>796.07892206530903</v>
      </c>
    </row>
    <row r="110" spans="1:7" s="16" customFormat="1" ht="12" x14ac:dyDescent="0.2">
      <c r="A110" s="79" t="s">
        <v>59</v>
      </c>
      <c r="B110" s="130">
        <v>915.26510869972105</v>
      </c>
      <c r="C110" s="131">
        <v>808.96738803468395</v>
      </c>
      <c r="D110" s="98">
        <f>IFERROR(((B110/C110)-1)*100,IF(B110+C110&lt;&gt;0,100,0))</f>
        <v>13.139926557889826</v>
      </c>
      <c r="E110" s="84"/>
      <c r="F110" s="130">
        <v>915.26510869972105</v>
      </c>
      <c r="G110" s="130">
        <v>909.24324135542099</v>
      </c>
    </row>
    <row r="111" spans="1:7" s="16" customFormat="1" ht="12" x14ac:dyDescent="0.2">
      <c r="A111" s="79" t="s">
        <v>58</v>
      </c>
      <c r="B111" s="130">
        <v>857.66814817671298</v>
      </c>
      <c r="C111" s="131">
        <v>721.92578398830801</v>
      </c>
      <c r="D111" s="98">
        <f>IFERROR(((B111/C111)-1)*100,IF(B111+C111&lt;&gt;0,100,0))</f>
        <v>18.802814250308497</v>
      </c>
      <c r="E111" s="84"/>
      <c r="F111" s="130">
        <v>857.66814817671298</v>
      </c>
      <c r="G111" s="130">
        <v>847.384556907361</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11</v>
      </c>
      <c r="F119" s="66">
        <v>8</v>
      </c>
      <c r="G119" s="98">
        <f>IFERROR(((E119/F119)-1)*100,IF(E119+F119&lt;&gt;0,100,0))</f>
        <v>37.5</v>
      </c>
    </row>
    <row r="120" spans="1:7" s="16" customFormat="1" ht="12" x14ac:dyDescent="0.2">
      <c r="A120" s="79" t="s">
        <v>72</v>
      </c>
      <c r="B120" s="67">
        <v>85</v>
      </c>
      <c r="C120" s="66">
        <v>650</v>
      </c>
      <c r="D120" s="98">
        <f>IFERROR(((B120/C120)-1)*100,IF(B120+C120&lt;&gt;0,100,0))</f>
        <v>-86.92307692307692</v>
      </c>
      <c r="E120" s="66">
        <v>7577</v>
      </c>
      <c r="F120" s="66">
        <v>10749</v>
      </c>
      <c r="G120" s="98">
        <f>IFERROR(((E120/F120)-1)*100,IF(E120+F120&lt;&gt;0,100,0))</f>
        <v>-29.509721834589264</v>
      </c>
    </row>
    <row r="121" spans="1:7" s="16" customFormat="1" ht="12" x14ac:dyDescent="0.2">
      <c r="A121" s="79" t="s">
        <v>74</v>
      </c>
      <c r="B121" s="67">
        <v>1</v>
      </c>
      <c r="C121" s="66">
        <v>20</v>
      </c>
      <c r="D121" s="98">
        <f>IFERROR(((B121/C121)-1)*100,IF(B121+C121&lt;&gt;0,100,0))</f>
        <v>-95</v>
      </c>
      <c r="E121" s="66">
        <v>302</v>
      </c>
      <c r="F121" s="66">
        <v>309</v>
      </c>
      <c r="G121" s="98">
        <f>IFERROR(((E121/F121)-1)*100,IF(E121+F121&lt;&gt;0,100,0))</f>
        <v>-2.2653721682847849</v>
      </c>
    </row>
    <row r="122" spans="1:7" s="28" customFormat="1" ht="12" x14ac:dyDescent="0.2">
      <c r="A122" s="81" t="s">
        <v>34</v>
      </c>
      <c r="B122" s="82">
        <f>SUM(B119:B121)</f>
        <v>86</v>
      </c>
      <c r="C122" s="82">
        <f>SUM(C119:C121)</f>
        <v>670</v>
      </c>
      <c r="D122" s="98">
        <f>IFERROR(((B122/C122)-1)*100,IF(B122+C122&lt;&gt;0,100,0))</f>
        <v>-87.164179104477611</v>
      </c>
      <c r="E122" s="82">
        <f>SUM(E119:E121)</f>
        <v>7890</v>
      </c>
      <c r="F122" s="82">
        <f>SUM(F119:F121)</f>
        <v>11066</v>
      </c>
      <c r="G122" s="98">
        <f>IFERROR(((E122/F122)-1)*100,IF(E122+F122&lt;&gt;0,100,0))</f>
        <v>-28.700524127959515</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8</v>
      </c>
      <c r="C125" s="66">
        <v>47</v>
      </c>
      <c r="D125" s="98">
        <f>IFERROR(((B125/C125)-1)*100,IF(B125+C125&lt;&gt;0,100,0))</f>
        <v>-82.978723404255319</v>
      </c>
      <c r="E125" s="66">
        <v>738</v>
      </c>
      <c r="F125" s="66">
        <v>1061</v>
      </c>
      <c r="G125" s="98">
        <f>IFERROR(((E125/F125)-1)*100,IF(E125+F125&lt;&gt;0,100,0))</f>
        <v>-30.442978322337421</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8</v>
      </c>
      <c r="C127" s="82">
        <f>SUM(C125:C126)</f>
        <v>47</v>
      </c>
      <c r="D127" s="98">
        <f>IFERROR(((B127/C127)-1)*100,IF(B127+C127&lt;&gt;0,100,0))</f>
        <v>-82.978723404255319</v>
      </c>
      <c r="E127" s="82">
        <f>SUM(E125:E126)</f>
        <v>738</v>
      </c>
      <c r="F127" s="82">
        <f>SUM(F125:F126)</f>
        <v>1061</v>
      </c>
      <c r="G127" s="98">
        <f>IFERROR(((E127/F127)-1)*100,IF(E127+F127&lt;&gt;0,100,0))</f>
        <v>-30.442978322337421</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80871</v>
      </c>
      <c r="F130" s="66">
        <v>85</v>
      </c>
      <c r="G130" s="98">
        <f>IFERROR(((E130/F130)-1)*100,IF(E130+F130&lt;&gt;0,100,0))</f>
        <v>95042.352941176461</v>
      </c>
    </row>
    <row r="131" spans="1:7" s="16" customFormat="1" ht="12" x14ac:dyDescent="0.2">
      <c r="A131" s="79" t="s">
        <v>72</v>
      </c>
      <c r="B131" s="67">
        <v>13543</v>
      </c>
      <c r="C131" s="66">
        <v>720845</v>
      </c>
      <c r="D131" s="98">
        <f>IFERROR(((B131/C131)-1)*100,IF(B131+C131&lt;&gt;0,100,0))</f>
        <v>-98.121232719932863</v>
      </c>
      <c r="E131" s="66">
        <v>8452554</v>
      </c>
      <c r="F131" s="66">
        <v>9208662</v>
      </c>
      <c r="G131" s="98">
        <f>IFERROR(((E131/F131)-1)*100,IF(E131+F131&lt;&gt;0,100,0))</f>
        <v>-8.2108345381772025</v>
      </c>
    </row>
    <row r="132" spans="1:7" s="16" customFormat="1" ht="12" x14ac:dyDescent="0.2">
      <c r="A132" s="79" t="s">
        <v>74</v>
      </c>
      <c r="B132" s="67">
        <v>5</v>
      </c>
      <c r="C132" s="66">
        <v>324</v>
      </c>
      <c r="D132" s="98">
        <f>IFERROR(((B132/C132)-1)*100,IF(B132+C132&lt;&gt;0,100,0))</f>
        <v>-98.456790123456798</v>
      </c>
      <c r="E132" s="66">
        <v>13316</v>
      </c>
      <c r="F132" s="66">
        <v>18863</v>
      </c>
      <c r="G132" s="98">
        <f>IFERROR(((E132/F132)-1)*100,IF(E132+F132&lt;&gt;0,100,0))</f>
        <v>-29.406775168318934</v>
      </c>
    </row>
    <row r="133" spans="1:7" s="16" customFormat="1" ht="12" x14ac:dyDescent="0.2">
      <c r="A133" s="81" t="s">
        <v>34</v>
      </c>
      <c r="B133" s="82">
        <f>SUM(B130:B132)</f>
        <v>13548</v>
      </c>
      <c r="C133" s="82">
        <f>SUM(C130:C132)</f>
        <v>721169</v>
      </c>
      <c r="D133" s="98">
        <f>IFERROR(((B133/C133)-1)*100,IF(B133+C133&lt;&gt;0,100,0))</f>
        <v>-98.121383475995231</v>
      </c>
      <c r="E133" s="82">
        <f>SUM(E130:E132)</f>
        <v>8546741</v>
      </c>
      <c r="F133" s="82">
        <f>SUM(F130:F132)</f>
        <v>9227610</v>
      </c>
      <c r="G133" s="98">
        <f>IFERROR(((E133/F133)-1)*100,IF(E133+F133&lt;&gt;0,100,0))</f>
        <v>-7.3786061612920335</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3645</v>
      </c>
      <c r="C136" s="66">
        <v>34324</v>
      </c>
      <c r="D136" s="98">
        <f>IFERROR(((B136/C136)-1)*100,)</f>
        <v>-89.380608320708546</v>
      </c>
      <c r="E136" s="66">
        <v>353974</v>
      </c>
      <c r="F136" s="66">
        <v>516642</v>
      </c>
      <c r="G136" s="98">
        <f>IFERROR(((E136/F136)-1)*100,)</f>
        <v>-31.485632217280045</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3645</v>
      </c>
      <c r="C138" s="82">
        <f>SUM(C136:C137)</f>
        <v>34324</v>
      </c>
      <c r="D138" s="98">
        <f>IFERROR(((B138/C138)-1)*100,)</f>
        <v>-89.380608320708546</v>
      </c>
      <c r="E138" s="82">
        <f>SUM(E136:E137)</f>
        <v>353974</v>
      </c>
      <c r="F138" s="82">
        <f>SUM(F136:F137)</f>
        <v>516642</v>
      </c>
      <c r="G138" s="98">
        <f>IFERROR(((E138/F138)-1)*100,)</f>
        <v>-31.485632217280045</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1932016.6625000001</v>
      </c>
      <c r="F141" s="66">
        <v>2048.5237499999998</v>
      </c>
      <c r="G141" s="98">
        <f>IFERROR(((E141/F141)-1)*100,IF(E141+F141&lt;&gt;0,100,0))</f>
        <v>94212.631840367991</v>
      </c>
    </row>
    <row r="142" spans="1:7" s="32" customFormat="1" x14ac:dyDescent="0.2">
      <c r="A142" s="79" t="s">
        <v>72</v>
      </c>
      <c r="B142" s="67">
        <v>1225117.8422699999</v>
      </c>
      <c r="C142" s="66">
        <v>64190422.310139999</v>
      </c>
      <c r="D142" s="98">
        <f>IFERROR(((B142/C142)-1)*100,IF(B142+C142&lt;&gt;0,100,0))</f>
        <v>-98.091432026493351</v>
      </c>
      <c r="E142" s="66">
        <v>794096153.00660002</v>
      </c>
      <c r="F142" s="66">
        <v>852279013.93561995</v>
      </c>
      <c r="G142" s="98">
        <f>IFERROR(((E142/F142)-1)*100,IF(E142+F142&lt;&gt;0,100,0))</f>
        <v>-6.8267386592502639</v>
      </c>
    </row>
    <row r="143" spans="1:7" s="32" customFormat="1" x14ac:dyDescent="0.2">
      <c r="A143" s="79" t="s">
        <v>74</v>
      </c>
      <c r="B143" s="67">
        <v>40390.550000000003</v>
      </c>
      <c r="C143" s="66">
        <v>1488221.48</v>
      </c>
      <c r="D143" s="98">
        <f>IFERROR(((B143/C143)-1)*100,IF(B143+C143&lt;&gt;0,100,0))</f>
        <v>-97.285985282244411</v>
      </c>
      <c r="E143" s="66">
        <v>75651980.680000007</v>
      </c>
      <c r="F143" s="66">
        <v>92029246.069999993</v>
      </c>
      <c r="G143" s="98">
        <f>IFERROR(((E143/F143)-1)*100,IF(E143+F143&lt;&gt;0,100,0))</f>
        <v>-17.795718306268625</v>
      </c>
    </row>
    <row r="144" spans="1:7" s="16" customFormat="1" ht="12" x14ac:dyDescent="0.2">
      <c r="A144" s="81" t="s">
        <v>34</v>
      </c>
      <c r="B144" s="82">
        <f>SUM(B141:B143)</f>
        <v>1265508.39227</v>
      </c>
      <c r="C144" s="82">
        <f>SUM(C141:C143)</f>
        <v>65678643.790139996</v>
      </c>
      <c r="D144" s="98">
        <f>IFERROR(((B144/C144)-1)*100,IF(B144+C144&lt;&gt;0,100,0))</f>
        <v>-98.073181297236246</v>
      </c>
      <c r="E144" s="82">
        <f>SUM(E141:E143)</f>
        <v>871680150.34910011</v>
      </c>
      <c r="F144" s="82">
        <f>SUM(F141:F143)</f>
        <v>944310308.52936983</v>
      </c>
      <c r="G144" s="98">
        <f>IFERROR(((E144/F144)-1)*100,IF(E144+F144&lt;&gt;0,100,0))</f>
        <v>-7.6913444155217281</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5863.95</v>
      </c>
      <c r="C147" s="66">
        <v>106689.06061</v>
      </c>
      <c r="D147" s="98">
        <f>IFERROR(((B147/C147)-1)*100,IF(B147+C147&lt;&gt;0,100,0))</f>
        <v>-94.503700785748251</v>
      </c>
      <c r="E147" s="66">
        <v>676986.60433</v>
      </c>
      <c r="F147" s="66">
        <v>931477.37604</v>
      </c>
      <c r="G147" s="98">
        <f>IFERROR(((E147/F147)-1)*100,IF(E147+F147&lt;&gt;0,100,0))</f>
        <v>-27.321197299704625</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5863.95</v>
      </c>
      <c r="C149" s="82">
        <f>SUM(C147:C148)</f>
        <v>106689.06061</v>
      </c>
      <c r="D149" s="98">
        <f>IFERROR(((B149/C149)-1)*100,IF(B149+C149&lt;&gt;0,100,0))</f>
        <v>-94.503700785748251</v>
      </c>
      <c r="E149" s="82">
        <f>SUM(E147:E148)</f>
        <v>676986.60433</v>
      </c>
      <c r="F149" s="82">
        <f>SUM(F147:F148)</f>
        <v>931477.37604</v>
      </c>
      <c r="G149" s="98">
        <f>IFERROR(((E149/F149)-1)*100,IF(E149+F149&lt;&gt;0,100,0))</f>
        <v>-27.321197299704625</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10</v>
      </c>
      <c r="D152" s="98">
        <f>IFERROR(((B152/C152)-1)*100,IF(B152+C152&lt;&gt;0,100,0))</f>
        <v>304610</v>
      </c>
      <c r="E152" s="78"/>
      <c r="F152" s="78"/>
      <c r="G152" s="65"/>
    </row>
    <row r="153" spans="1:7" s="16" customFormat="1" ht="12" x14ac:dyDescent="0.2">
      <c r="A153" s="79" t="s">
        <v>72</v>
      </c>
      <c r="B153" s="67">
        <v>969702</v>
      </c>
      <c r="C153" s="66">
        <v>962243</v>
      </c>
      <c r="D153" s="98">
        <f>IFERROR(((B153/C153)-1)*100,IF(B153+C153&lt;&gt;0,100,0))</f>
        <v>0.77516801888919407</v>
      </c>
      <c r="E153" s="78"/>
      <c r="F153" s="78"/>
      <c r="G153" s="65"/>
    </row>
    <row r="154" spans="1:7" s="16" customFormat="1" ht="12" x14ac:dyDescent="0.2">
      <c r="A154" s="79" t="s">
        <v>74</v>
      </c>
      <c r="B154" s="67">
        <v>1578</v>
      </c>
      <c r="C154" s="66">
        <v>2488</v>
      </c>
      <c r="D154" s="98">
        <f>IFERROR(((B154/C154)-1)*100,IF(B154+C154&lt;&gt;0,100,0))</f>
        <v>-36.575562700964625</v>
      </c>
      <c r="E154" s="78"/>
      <c r="F154" s="78"/>
      <c r="G154" s="65"/>
    </row>
    <row r="155" spans="1:7" s="28" customFormat="1" ht="12" x14ac:dyDescent="0.2">
      <c r="A155" s="81" t="s">
        <v>34</v>
      </c>
      <c r="B155" s="82">
        <f>SUM(B152:B154)</f>
        <v>1001751</v>
      </c>
      <c r="C155" s="82">
        <f>SUM(C152:C154)</f>
        <v>964741</v>
      </c>
      <c r="D155" s="98">
        <f>IFERROR(((B155/C155)-1)*100,IF(B155+C155&lt;&gt;0,100,0))</f>
        <v>3.8362627897021051</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117864</v>
      </c>
      <c r="C158" s="66">
        <v>214661</v>
      </c>
      <c r="D158" s="98">
        <f>IFERROR(((B158/C158)-1)*100,IF(B158+C158&lt;&gt;0,100,0))</f>
        <v>-45.092960528461155</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117864</v>
      </c>
      <c r="C160" s="82">
        <f>SUM(C158:C159)</f>
        <v>214661</v>
      </c>
      <c r="D160" s="98">
        <f>IFERROR(((B160/C160)-1)*100,IF(B160+C160&lt;&gt;0,100,0))</f>
        <v>-45.092960528461155</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7717</v>
      </c>
      <c r="C168" s="113">
        <v>12999</v>
      </c>
      <c r="D168" s="111">
        <f>IFERROR(((B168/C168)-1)*100,IF(B168+C168&lt;&gt;0,100,0))</f>
        <v>-40.633894914993462</v>
      </c>
      <c r="E168" s="113">
        <v>283091</v>
      </c>
      <c r="F168" s="113">
        <v>300044</v>
      </c>
      <c r="G168" s="111">
        <f>IFERROR(((E168/F168)-1)*100,IF(E168+F168&lt;&gt;0,100,0))</f>
        <v>-5.6501713082081295</v>
      </c>
    </row>
    <row r="169" spans="1:7" x14ac:dyDescent="0.2">
      <c r="A169" s="101" t="s">
        <v>32</v>
      </c>
      <c r="B169" s="112">
        <v>48070</v>
      </c>
      <c r="C169" s="113">
        <v>64555</v>
      </c>
      <c r="D169" s="111">
        <f t="shared" ref="D169:D171" si="5">IFERROR(((B169/C169)-1)*100,IF(B169+C169&lt;&gt;0,100,0))</f>
        <v>-25.536364340484862</v>
      </c>
      <c r="E169" s="113">
        <v>2031322</v>
      </c>
      <c r="F169" s="113">
        <v>1967384</v>
      </c>
      <c r="G169" s="111">
        <f>IFERROR(((E169/F169)-1)*100,IF(E169+F169&lt;&gt;0,100,0))</f>
        <v>3.2498993587423808</v>
      </c>
    </row>
    <row r="170" spans="1:7" x14ac:dyDescent="0.2">
      <c r="A170" s="101" t="s">
        <v>92</v>
      </c>
      <c r="B170" s="112">
        <v>16019807</v>
      </c>
      <c r="C170" s="113">
        <v>18077889</v>
      </c>
      <c r="D170" s="111">
        <f t="shared" si="5"/>
        <v>-11.384526146830531</v>
      </c>
      <c r="E170" s="113">
        <v>667740054</v>
      </c>
      <c r="F170" s="113">
        <v>522209241</v>
      </c>
      <c r="G170" s="111">
        <f>IFERROR(((E170/F170)-1)*100,IF(E170+F170&lt;&gt;0,100,0))</f>
        <v>27.86829522995744</v>
      </c>
    </row>
    <row r="171" spans="1:7" x14ac:dyDescent="0.2">
      <c r="A171" s="101" t="s">
        <v>93</v>
      </c>
      <c r="B171" s="112">
        <v>144951</v>
      </c>
      <c r="C171" s="113">
        <v>150768</v>
      </c>
      <c r="D171" s="111">
        <f t="shared" si="5"/>
        <v>-3.858245781598213</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292</v>
      </c>
      <c r="C174" s="113">
        <v>776</v>
      </c>
      <c r="D174" s="111">
        <f t="shared" ref="D174:D177" si="6">IFERROR(((B174/C174)-1)*100,IF(B174+C174&lt;&gt;0,100,0))</f>
        <v>-62.371134020618555</v>
      </c>
      <c r="E174" s="113">
        <v>13354</v>
      </c>
      <c r="F174" s="113">
        <v>12821</v>
      </c>
      <c r="G174" s="111">
        <f t="shared" ref="G174" si="7">IFERROR(((E174/F174)-1)*100,IF(E174+F174&lt;&gt;0,100,0))</f>
        <v>4.1572420248030539</v>
      </c>
    </row>
    <row r="175" spans="1:7" x14ac:dyDescent="0.2">
      <c r="A175" s="101" t="s">
        <v>32</v>
      </c>
      <c r="B175" s="112">
        <v>4239</v>
      </c>
      <c r="C175" s="113">
        <v>10233</v>
      </c>
      <c r="D175" s="111">
        <f t="shared" si="6"/>
        <v>-58.575197889182064</v>
      </c>
      <c r="E175" s="113">
        <v>174385</v>
      </c>
      <c r="F175" s="113">
        <v>155318</v>
      </c>
      <c r="G175" s="111">
        <f t="shared" ref="G175" si="8">IFERROR(((E175/F175)-1)*100,IF(E175+F175&lt;&gt;0,100,0))</f>
        <v>12.276104508170338</v>
      </c>
    </row>
    <row r="176" spans="1:7" x14ac:dyDescent="0.2">
      <c r="A176" s="101" t="s">
        <v>92</v>
      </c>
      <c r="B176" s="112">
        <v>59488</v>
      </c>
      <c r="C176" s="113">
        <v>72309</v>
      </c>
      <c r="D176" s="111">
        <f t="shared" si="6"/>
        <v>-17.73084954846561</v>
      </c>
      <c r="E176" s="113">
        <v>3521039</v>
      </c>
      <c r="F176" s="113">
        <v>1257397</v>
      </c>
      <c r="G176" s="111">
        <f t="shared" ref="G176" si="9">IFERROR(((E176/F176)-1)*100,IF(E176+F176&lt;&gt;0,100,0))</f>
        <v>180.02603791801636</v>
      </c>
    </row>
    <row r="177" spans="1:7" x14ac:dyDescent="0.2">
      <c r="A177" s="101" t="s">
        <v>93</v>
      </c>
      <c r="B177" s="112">
        <v>45305</v>
      </c>
      <c r="C177" s="113">
        <v>35122</v>
      </c>
      <c r="D177" s="111">
        <f t="shared" si="6"/>
        <v>28.993223620522745</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2021-08-16T06:32:11Z</dcterms:modified>
</cp:coreProperties>
</file>