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149" i="1" l="1"/>
  <c r="G88" i="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<sst xmlns="http://schemas.openxmlformats.org/spreadsheetml/2006/main" count="265" uniqueCount="100">
  <si>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</si>
  <si>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</si>
  <si>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</si>
  <si>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</si>
  <si>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</si>
  <si>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</si>
  <si>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</si>
  <si>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</si>
  <si>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</si>
  <si>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</si>
  <si>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</si>
  <si>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</si>
  <si>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</si>
  <si>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</si>
  <si>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</si>
  <si>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</si>
  <si>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</si>
  <si>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</si>
  <si>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</si>
  <si>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</si>
  <si>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</si>
  <si>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</si>
  <si>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</si>
  <si>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</si>
  <si>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</si>
  <si>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</si>
  <si>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</si>
  <si>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</si>
  <si>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</si>
  <si>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</si>
  <si>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</si>
  <si>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</si>
  <si>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</si>
  <si>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</si>
  <si>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</si>
  <si>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</si>
  <si>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</si>
  <si>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</si>
  <si>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</si>
  <si>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</si>
  <si>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</si>
  <si>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</si>
  <si>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</si>
  <si>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</si>
  <si>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</si>
  <si>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</si>
  <si>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</si>
  <si>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</si>
  <si>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</si>
  <si>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</si>
  <si>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</si>
  <si>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</si>
  <si>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</si>
  <si>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</si>
  <si>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</si>
  <si>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</si>
  <si>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</si>
  <si>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</si>
  <si>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</si>
  <si>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</si>
  <si>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</si>
  <si>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</si>
  <si>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</si>
  <si>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</si>
  <si>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</si>
  <si>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</si>
  <si>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</si>
  <si>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</si>
  <si>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</si>
  <si>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</si>
  <si>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</si>
  <si>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</si>
  <si>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</si>
  <si>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</si>
  <si>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</si>
  <si>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</si>
  <si>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</si>
  <si>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</si>
  <si>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</si>
  <si>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</si>
  <si>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</si>
  <si>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</si>
  <si>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</si>
  <si>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</si>
  <si>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</si>
  <si>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</si>
  <si>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</si>
  <si>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</si>
  <si>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</si>
  <si>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</si>
  <si>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</si>
  <si>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</si>
  <si>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</si>
  <si>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</si>
  <si>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</si>
  <si>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</si>
  <si>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</si>
  <si>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17 September 2021</t>
  </si>
  <si>
    <t>17.09.2021</t>
  </si>
  <si>
    <t>11.09.2020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</si>
</sst>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1955477</v>
      </c>
      <c r="C11" s="67">
        <v>1881338</v>
      </c>
      <c r="D11" s="98">
        <f>IFERROR(((B11/C11)-1)*100,IF(B11+C11&lt;&gt;0,100,0))</f>
        <v>3.9407591830920241</v>
      </c>
      <c r="E11" s="67">
        <v>59894338</v>
      </c>
      <c r="F11" s="67">
        <v>67939559</v>
      </c>
      <c r="G11" s="98">
        <f>IFERROR(((E11/F11)-1)*100,IF(E11+F11&lt;&gt;0,100,0))</f>
        <v>-11.841732737770638</v>
      </c>
    </row>
    <row r="12" spans="1:7" s="16" customFormat="1" ht="12" x14ac:dyDescent="0.2">
      <c r="A12" s="64" t="s">
        <v>9</v>
      </c>
      <c r="B12" s="67">
        <v>3364496.1239999998</v>
      </c>
      <c r="C12" s="67">
        <v>2111957.6749999998</v>
      </c>
      <c r="D12" s="98">
        <f>IFERROR(((B12/C12)-1)*100,IF(B12+C12&lt;&gt;0,100,0))</f>
        <v>59.30698630122879</v>
      </c>
      <c r="E12" s="67">
        <v>93144668.276999995</v>
      </c>
      <c r="F12" s="67">
        <v>83013780.032000005</v>
      </c>
      <c r="G12" s="98">
        <f>IFERROR(((E12/F12)-1)*100,IF(E12+F12&lt;&gt;0,100,0))</f>
        <v>12.203863311723362</v>
      </c>
    </row>
    <row r="13" spans="1:7" s="16" customFormat="1" ht="12" x14ac:dyDescent="0.2">
      <c r="A13" s="64" t="s">
        <v>10</v>
      </c>
      <c r="B13" s="67">
        <v>213298445.70843199</v>
      </c>
      <c r="C13" s="67">
        <v>109754187.77318799</v>
      </c>
      <c r="D13" s="98">
        <f>IFERROR(((B13/C13)-1)*100,IF(B13+C13&lt;&gt;0,100,0))</f>
        <v>94.341965473994378</v>
      </c>
      <c r="E13" s="67">
        <v>4362828073.8171701</v>
      </c>
      <c r="F13" s="67">
        <v>4167637279.0100698</v>
      </c>
      <c r="G13" s="98">
        <f>IFERROR(((E13/F13)-1)*100,IF(E13+F13&lt;&gt;0,100,0))</f>
        <v>4.6834880710507454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399</v>
      </c>
      <c r="C16" s="67">
        <v>273</v>
      </c>
      <c r="D16" s="98">
        <f>IFERROR(((B16/C16)-1)*100,IF(B16+C16&lt;&gt;0,100,0))</f>
        <v>46.153846153846146</v>
      </c>
      <c r="E16" s="67">
        <v>12782</v>
      </c>
      <c r="F16" s="67">
        <v>11411</v>
      </c>
      <c r="G16" s="98">
        <f>IFERROR(((E16/F16)-1)*100,IF(E16+F16&lt;&gt;0,100,0))</f>
        <v>12.014722636052921</v>
      </c>
    </row>
    <row r="17" spans="1:7" s="16" customFormat="1" ht="12" x14ac:dyDescent="0.2">
      <c r="A17" s="64" t="s">
        <v>9</v>
      </c>
      <c r="B17" s="67">
        <v>722371.31</v>
      </c>
      <c r="C17" s="67">
        <v>104162.79399999999</v>
      </c>
      <c r="D17" s="98">
        <f>IFERROR(((B17/C17)-1)*100,IF(B17+C17&lt;&gt;0,100,0))</f>
        <v>593.50224034889095</v>
      </c>
      <c r="E17" s="67">
        <v>9011760.6799999997</v>
      </c>
      <c r="F17" s="67">
        <v>6807578.0109999999</v>
      </c>
      <c r="G17" s="98">
        <f>IFERROR(((E17/F17)-1)*100,IF(E17+F17&lt;&gt;0,100,0))</f>
        <v>32.378368127965331</v>
      </c>
    </row>
    <row r="18" spans="1:7" s="16" customFormat="1" ht="12" x14ac:dyDescent="0.2">
      <c r="A18" s="64" t="s">
        <v>10</v>
      </c>
      <c r="B18" s="67">
        <v>19331265.505052701</v>
      </c>
      <c r="C18" s="67">
        <v>5011028.3486685902</v>
      </c>
      <c r="D18" s="98">
        <f>IFERROR(((B18/C18)-1)*100,IF(B18+C18&lt;&gt;0,100,0))</f>
        <v>285.77441914071267</v>
      </c>
      <c r="E18" s="67">
        <v>392048271.29146397</v>
      </c>
      <c r="F18" s="67">
        <v>233173357.05641001</v>
      </c>
      <c r="G18" s="98">
        <f>IFERROR(((E18/F18)-1)*100,IF(E18+F18&lt;&gt;0,100,0))</f>
        <v>68.135963834246496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24471007.126309998</v>
      </c>
      <c r="C24" s="66">
        <v>15358883.519470001</v>
      </c>
      <c r="D24" s="65">
        <f>B24-C24</f>
        <v>9112123.6068399977</v>
      </c>
      <c r="E24" s="67">
        <v>768784229.95102</v>
      </c>
      <c r="F24" s="67">
        <v>678266729.02519</v>
      </c>
      <c r="G24" s="65">
        <f>E24-F24</f>
        <v>90517500.925830007</v>
      </c>
    </row>
    <row r="25" spans="1:7" s="16" customFormat="1" ht="12" x14ac:dyDescent="0.2">
      <c r="A25" s="68" t="s">
        <v>15</v>
      </c>
      <c r="B25" s="66">
        <v>24507676.40882</v>
      </c>
      <c r="C25" s="66">
        <v>17587557.143539999</v>
      </c>
      <c r="D25" s="65">
        <f>B25-C25</f>
        <v>6920119.2652800009</v>
      </c>
      <c r="E25" s="67">
        <v>857064119.86681998</v>
      </c>
      <c r="F25" s="67">
        <v>771474894.61414003</v>
      </c>
      <c r="G25" s="65">
        <f>E25-F25</f>
        <v>85589225.252679944</v>
      </c>
    </row>
    <row r="26" spans="1:7" s="28" customFormat="1" ht="12" x14ac:dyDescent="0.2">
      <c r="A26" s="69" t="s">
        <v>16</v>
      </c>
      <c r="B26" s="70">
        <f>B24-B25</f>
        <v>-36669.282510001212</v>
      </c>
      <c r="C26" s="70">
        <f>C24-C25</f>
        <v>-2228673.624069998</v>
      </c>
      <c r="D26" s="70"/>
      <c r="E26" s="70">
        <f>E24-E25</f>
        <v>-88279889.915799975</v>
      </c>
      <c r="F26" s="70">
        <f>F24-F25</f>
        <v>-93208165.588950038</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62863.643912519998</v>
      </c>
      <c r="C33" s="126">
        <v>56087.835308900001</v>
      </c>
      <c r="D33" s="98">
        <f t="shared" ref="D33:D42" si="0">IFERROR(((B33/C33)-1)*100,IF(B33+C33&lt;&gt;0,100,0))</f>
        <v>12.080709776554377</v>
      </c>
      <c r="E33" s="64"/>
      <c r="F33" s="126">
        <v>64841.39</v>
      </c>
      <c r="G33" s="126">
        <v>62863.64</v>
      </c>
    </row>
    <row r="34" spans="1:7" s="16" customFormat="1" ht="12" x14ac:dyDescent="0.2">
      <c r="A34" s="64" t="s">
        <v>23</v>
      </c>
      <c r="B34" s="126">
        <v>75768.019201069998</v>
      </c>
      <c r="C34" s="126">
        <v>58426.057172809997</v>
      </c>
      <c r="D34" s="98">
        <f t="shared" si="0"/>
        <v>29.68189685805207</v>
      </c>
      <c r="E34" s="64"/>
      <c r="F34" s="126">
        <v>76109.399999999994</v>
      </c>
      <c r="G34" s="126">
        <v>73928.759999999995</v>
      </c>
    </row>
    <row r="35" spans="1:7" s="16" customFormat="1" ht="12" x14ac:dyDescent="0.2">
      <c r="A35" s="64" t="s">
        <v>24</v>
      </c>
      <c r="B35" s="126">
        <v>59760.998252160003</v>
      </c>
      <c r="C35" s="126">
        <v>37438.118364200003</v>
      </c>
      <c r="D35" s="98">
        <f t="shared" si="0"/>
        <v>59.626073273239435</v>
      </c>
      <c r="E35" s="64"/>
      <c r="F35" s="126">
        <v>60502.54</v>
      </c>
      <c r="G35" s="126">
        <v>58868.02</v>
      </c>
    </row>
    <row r="36" spans="1:7" s="16" customFormat="1" ht="12" x14ac:dyDescent="0.2">
      <c r="A36" s="64" t="s">
        <v>25</v>
      </c>
      <c r="B36" s="126">
        <v>56605.249209859998</v>
      </c>
      <c r="C36" s="126">
        <v>51715.116545680001</v>
      </c>
      <c r="D36" s="98">
        <f t="shared" si="0"/>
        <v>9.4559057212228126</v>
      </c>
      <c r="E36" s="64"/>
      <c r="F36" s="126">
        <v>58695.27</v>
      </c>
      <c r="G36" s="126">
        <v>56605.25</v>
      </c>
    </row>
    <row r="37" spans="1:7" s="16" customFormat="1" ht="12" x14ac:dyDescent="0.2">
      <c r="A37" s="64" t="s">
        <v>79</v>
      </c>
      <c r="B37" s="126">
        <v>56497.29783417</v>
      </c>
      <c r="C37" s="126">
        <v>56294.80907494</v>
      </c>
      <c r="D37" s="98">
        <f t="shared" si="0"/>
        <v>0.35969348250288746</v>
      </c>
      <c r="E37" s="64"/>
      <c r="F37" s="126">
        <v>61847.24</v>
      </c>
      <c r="G37" s="126">
        <v>56497.3</v>
      </c>
    </row>
    <row r="38" spans="1:7" s="16" customFormat="1" ht="12" x14ac:dyDescent="0.2">
      <c r="A38" s="64" t="s">
        <v>26</v>
      </c>
      <c r="B38" s="126">
        <v>81169.564982070005</v>
      </c>
      <c r="C38" s="126">
        <v>74819.188407940004</v>
      </c>
      <c r="D38" s="98">
        <f t="shared" si="0"/>
        <v>8.4876309263147256</v>
      </c>
      <c r="E38" s="64"/>
      <c r="F38" s="126">
        <v>81853.14</v>
      </c>
      <c r="G38" s="126">
        <v>79553.25</v>
      </c>
    </row>
    <row r="39" spans="1:7" s="16" customFormat="1" ht="12" x14ac:dyDescent="0.2">
      <c r="A39" s="64" t="s">
        <v>27</v>
      </c>
      <c r="B39" s="126">
        <v>14017.502859759999</v>
      </c>
      <c r="C39" s="126">
        <v>10203.72839971</v>
      </c>
      <c r="D39" s="98">
        <f t="shared" si="0"/>
        <v>37.37628355688485</v>
      </c>
      <c r="E39" s="64"/>
      <c r="F39" s="126">
        <v>14356.76</v>
      </c>
      <c r="G39" s="126">
        <v>13771.54</v>
      </c>
    </row>
    <row r="40" spans="1:7" s="16" customFormat="1" ht="12" x14ac:dyDescent="0.2">
      <c r="A40" s="64" t="s">
        <v>28</v>
      </c>
      <c r="B40" s="126">
        <v>80827.652589089994</v>
      </c>
      <c r="C40" s="126">
        <v>70462.972354679994</v>
      </c>
      <c r="D40" s="98">
        <f t="shared" si="0"/>
        <v>14.709399686176594</v>
      </c>
      <c r="E40" s="64"/>
      <c r="F40" s="126">
        <v>81519.039999999994</v>
      </c>
      <c r="G40" s="126">
        <v>79625.33</v>
      </c>
    </row>
    <row r="41" spans="1:7" s="16" customFormat="1" ht="12" x14ac:dyDescent="0.2">
      <c r="A41" s="64" t="s">
        <v>29</v>
      </c>
      <c r="B41" s="72"/>
      <c r="C41" s="126">
        <v>5689.04147242</v>
      </c>
      <c r="D41" s="98">
        <f t="shared" si="0"/>
        <v>-100</v>
      </c>
      <c r="E41" s="64"/>
      <c r="F41" s="72"/>
      <c r="G41" s="72"/>
    </row>
    <row r="42" spans="1:7" s="16" customFormat="1" ht="12" x14ac:dyDescent="0.2">
      <c r="A42" s="64" t="s">
        <v>78</v>
      </c>
      <c r="B42" s="126">
        <v>1176.60134156</v>
      </c>
      <c r="C42" s="126">
        <v>857.17512668999996</v>
      </c>
      <c r="D42" s="98">
        <f t="shared" si="0"/>
        <v>37.264988789802068</v>
      </c>
      <c r="E42" s="64"/>
      <c r="F42" s="126">
        <v>1201.8699999999999</v>
      </c>
      <c r="G42" s="126">
        <v>1117.67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18219.9810238053</v>
      </c>
      <c r="D48" s="72"/>
      <c r="E48" s="127">
        <v>16973.869893499901</v>
      </c>
      <c r="F48" s="72"/>
      <c r="G48" s="98">
        <f>IFERROR(((C48/E48)-1)*100,IF(C48+E48&lt;&gt;0,100,0))</f>
        <v>7.3413496045624527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2910</v>
      </c>
      <c r="D54" s="75"/>
      <c r="E54" s="128">
        <v>726432</v>
      </c>
      <c r="F54" s="128">
        <v>75743321.494100004</v>
      </c>
      <c r="G54" s="128">
        <v>8933623.6079999991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5299</v>
      </c>
      <c r="C68" s="66">
        <v>6006</v>
      </c>
      <c r="D68" s="98">
        <f>IFERROR(((B68/C68)-1)*100,IF(B68+C68&lt;&gt;0,100,0))</f>
        <v>-11.771561771561768</v>
      </c>
      <c r="E68" s="66">
        <v>235459</v>
      </c>
      <c r="F68" s="66">
        <v>250346</v>
      </c>
      <c r="G68" s="98">
        <f>IFERROR(((E68/F68)-1)*100,IF(E68+F68&lt;&gt;0,100,0))</f>
        <v>-5.9465699471930815</v>
      </c>
    </row>
    <row r="69" spans="1:7" s="16" customFormat="1" ht="12" x14ac:dyDescent="0.2">
      <c r="A69" s="79" t="s">
        <v>54</v>
      </c>
      <c r="B69" s="67">
        <v>176776015.38999999</v>
      </c>
      <c r="C69" s="66">
        <v>162252346.067</v>
      </c>
      <c r="D69" s="98">
        <f>IFERROR(((B69/C69)-1)*100,IF(B69+C69&lt;&gt;0,100,0))</f>
        <v>8.9512846347396646</v>
      </c>
      <c r="E69" s="66">
        <v>7192143419.243</v>
      </c>
      <c r="F69" s="66">
        <v>8192262687.0240002</v>
      </c>
      <c r="G69" s="98">
        <f>IFERROR(((E69/F69)-1)*100,IF(E69+F69&lt;&gt;0,100,0))</f>
        <v>-12.208095687228425</v>
      </c>
    </row>
    <row r="70" spans="1:7" s="62" customFormat="1" ht="12" x14ac:dyDescent="0.2">
      <c r="A70" s="79" t="s">
        <v>55</v>
      </c>
      <c r="B70" s="67">
        <v>176736707.7229</v>
      </c>
      <c r="C70" s="66">
        <v>159622746.24803999</v>
      </c>
      <c r="D70" s="98">
        <f>IFERROR(((B70/C70)-1)*100,IF(B70+C70&lt;&gt;0,100,0))</f>
        <v>10.721505472826776</v>
      </c>
      <c r="E70" s="66">
        <v>7084564260.6004896</v>
      </c>
      <c r="F70" s="66">
        <v>7897870364.54813</v>
      </c>
      <c r="G70" s="98">
        <f>IFERROR(((E70/F70)-1)*100,IF(E70+F70&lt;&gt;0,100,0))</f>
        <v>-10.297789991570383</v>
      </c>
    </row>
    <row r="71" spans="1:7" s="16" customFormat="1" ht="12" x14ac:dyDescent="0.2">
      <c r="A71" s="79" t="s">
        <v>94</v>
      </c>
      <c r="B71" s="98">
        <f>IFERROR(B69/B68/1000,)</f>
        <v>33.360259556520099</v>
      </c>
      <c r="C71" s="98">
        <f>IFERROR(C69/C68/1000,)</f>
        <v>27.015042635198135</v>
      </c>
      <c r="D71" s="98">
        <f>IFERROR(((B71/C71)-1)*100,IF(B71+C71&lt;&gt;0,100,0))</f>
        <v>23.487717591290135</v>
      </c>
      <c r="E71" s="98">
        <f>IFERROR(E69/E68/1000,)</f>
        <v>30.545204979393439</v>
      </c>
      <c r="F71" s="98">
        <f>IFERROR(F69/F68/1000,)</f>
        <v>32.723761062785108</v>
      </c>
      <c r="G71" s="98">
        <f>IFERROR(((E71/F71)-1)*100,IF(E71+F71&lt;&gt;0,100,0))</f>
        <v>-6.6574134898852444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3176</v>
      </c>
      <c r="C74" s="66">
        <v>2610</v>
      </c>
      <c r="D74" s="98">
        <f>IFERROR(((B74/C74)-1)*100,IF(B74+C74&lt;&gt;0,100,0))</f>
        <v>21.685823754789268</v>
      </c>
      <c r="E74" s="66">
        <v>106770</v>
      </c>
      <c r="F74" s="66">
        <v>108259</v>
      </c>
      <c r="G74" s="98">
        <f>IFERROR(((E74/F74)-1)*100,IF(E74+F74&lt;&gt;0,100,0))</f>
        <v>-1.3754052780831194</v>
      </c>
    </row>
    <row r="75" spans="1:7" s="16" customFormat="1" ht="12" x14ac:dyDescent="0.2">
      <c r="A75" s="79" t="s">
        <v>54</v>
      </c>
      <c r="B75" s="67">
        <v>516469326.79000002</v>
      </c>
      <c r="C75" s="66">
        <v>435338724</v>
      </c>
      <c r="D75" s="98">
        <f>IFERROR(((B75/C75)-1)*100,IF(B75+C75&lt;&gt;0,100,0))</f>
        <v>18.636201724613866</v>
      </c>
      <c r="E75" s="66">
        <v>16958752871.188</v>
      </c>
      <c r="F75" s="66">
        <v>15677818584.336</v>
      </c>
      <c r="G75" s="98">
        <f>IFERROR(((E75/F75)-1)*100,IF(E75+F75&lt;&gt;0,100,0))</f>
        <v>8.1703604360609425</v>
      </c>
    </row>
    <row r="76" spans="1:7" s="16" customFormat="1" ht="12" x14ac:dyDescent="0.2">
      <c r="A76" s="79" t="s">
        <v>55</v>
      </c>
      <c r="B76" s="67">
        <v>508596399.7561</v>
      </c>
      <c r="C76" s="66">
        <v>427096085.34085</v>
      </c>
      <c r="D76" s="98">
        <f>IFERROR(((B76/C76)-1)*100,IF(B76+C76&lt;&gt;0,100,0))</f>
        <v>19.08243067838178</v>
      </c>
      <c r="E76" s="66">
        <v>16387090229.0243</v>
      </c>
      <c r="F76" s="66">
        <v>15278824229.694599</v>
      </c>
      <c r="G76" s="98">
        <f>IFERROR(((E76/F76)-1)*100,IF(E76+F76&lt;&gt;0,100,0))</f>
        <v>7.2536078867624587</v>
      </c>
    </row>
    <row r="77" spans="1:7" s="16" customFormat="1" ht="12" x14ac:dyDescent="0.2">
      <c r="A77" s="79" t="s">
        <v>94</v>
      </c>
      <c r="B77" s="98">
        <f>IFERROR(B75/B74/1000,)</f>
        <v>162.61628677267001</v>
      </c>
      <c r="C77" s="98">
        <f>IFERROR(C75/C74/1000,)</f>
        <v>166.7964459770115</v>
      </c>
      <c r="D77" s="98">
        <f>IFERROR(((B77/C77)-1)*100,IF(B77+C77&lt;&gt;0,100,0))</f>
        <v>-2.5061440487272879</v>
      </c>
      <c r="E77" s="98">
        <f>IFERROR(E75/E74/1000,)</f>
        <v>158.83443730624708</v>
      </c>
      <c r="F77" s="98">
        <f>IFERROR(F75/F74/1000,)</f>
        <v>144.81769261064667</v>
      </c>
      <c r="G77" s="98">
        <f>IFERROR(((E77/F77)-1)*100,IF(E77+F77&lt;&gt;0,100,0))</f>
        <v>9.6788896735742647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114</v>
      </c>
      <c r="C80" s="66">
        <v>118</v>
      </c>
      <c r="D80" s="98">
        <f>IFERROR(((B80/C80)-1)*100,IF(B80+C80&lt;&gt;0,100,0))</f>
        <v>-3.3898305084745783</v>
      </c>
      <c r="E80" s="66">
        <v>5859</v>
      </c>
      <c r="F80" s="66">
        <v>8511</v>
      </c>
      <c r="G80" s="98">
        <f>IFERROR(((E80/F80)-1)*100,IF(E80+F80&lt;&gt;0,100,0))</f>
        <v>-31.159675713782164</v>
      </c>
    </row>
    <row r="81" spans="1:7" s="16" customFormat="1" ht="12" x14ac:dyDescent="0.2">
      <c r="A81" s="79" t="s">
        <v>54</v>
      </c>
      <c r="B81" s="67">
        <v>5814232.5959999999</v>
      </c>
      <c r="C81" s="66">
        <v>6071281.3329999996</v>
      </c>
      <c r="D81" s="98">
        <f>IFERROR(((B81/C81)-1)*100,IF(B81+C81&lt;&gt;0,100,0))</f>
        <v>-4.233846578692213</v>
      </c>
      <c r="E81" s="66">
        <v>495449159.676</v>
      </c>
      <c r="F81" s="66">
        <v>732283941.12199998</v>
      </c>
      <c r="G81" s="98">
        <f>IFERROR(((E81/F81)-1)*100,IF(E81+F81&lt;&gt;0,100,0))</f>
        <v>-32.341932977954357</v>
      </c>
    </row>
    <row r="82" spans="1:7" s="16" customFormat="1" ht="12" x14ac:dyDescent="0.2">
      <c r="A82" s="79" t="s">
        <v>55</v>
      </c>
      <c r="B82" s="67">
        <v>2776334.9108707299</v>
      </c>
      <c r="C82" s="66">
        <v>1198031.62541943</v>
      </c>
      <c r="D82" s="98">
        <f>IFERROR(((B82/C82)-1)*100,IF(B82+C82&lt;&gt;0,100,0))</f>
        <v>131.74137075878417</v>
      </c>
      <c r="E82" s="66">
        <v>158703303.47337499</v>
      </c>
      <c r="F82" s="66">
        <v>251790646.96781299</v>
      </c>
      <c r="G82" s="98">
        <f>IFERROR(((E82/F82)-1)*100,IF(E82+F82&lt;&gt;0,100,0))</f>
        <v>-36.970135553262864</v>
      </c>
    </row>
    <row r="83" spans="1:7" s="32" customFormat="1" x14ac:dyDescent="0.2">
      <c r="A83" s="79" t="s">
        <v>94</v>
      </c>
      <c r="B83" s="98">
        <f>IFERROR(B81/B80/1000,)</f>
        <v>51.002040315789479</v>
      </c>
      <c r="C83" s="98">
        <f>IFERROR(C81/C80/1000,)</f>
        <v>51.451536720338986</v>
      </c>
      <c r="D83" s="98">
        <f>IFERROR(((B83/C83)-1)*100,IF(B83+C83&lt;&gt;0,100,0))</f>
        <v>-0.87363066917264254</v>
      </c>
      <c r="E83" s="98">
        <f>IFERROR(E81/E80/1000,)</f>
        <v>84.562068557091649</v>
      </c>
      <c r="F83" s="98">
        <f>IFERROR(F81/F80/1000,)</f>
        <v>86.039706394313242</v>
      </c>
      <c r="G83" s="98">
        <f>IFERROR(((E83/F83)-1)*100,IF(E83+F83&lt;&gt;0,100,0))</f>
        <v>-1.7173906085286905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8589</v>
      </c>
      <c r="C86" s="64">
        <f>C68+C74+C80</f>
        <v>8734</v>
      </c>
      <c r="D86" s="98">
        <f>IFERROR(((B86/C86)-1)*100,IF(B86+C86&lt;&gt;0,100,0))</f>
        <v>-1.6601786123196738</v>
      </c>
      <c r="E86" s="64">
        <f>E68+E74+E80</f>
        <v>348088</v>
      </c>
      <c r="F86" s="64">
        <f>F68+F74+F80</f>
        <v>367116</v>
      </c>
      <c r="G86" s="98">
        <f>IFERROR(((E86/F86)-1)*100,IF(E86+F86&lt;&gt;0,100,0))</f>
        <v>-5.1831028884603221</v>
      </c>
    </row>
    <row r="87" spans="1:7" s="62" customFormat="1" ht="12" x14ac:dyDescent="0.2">
      <c r="A87" s="79" t="s">
        <v>54</v>
      </c>
      <c r="B87" s="64">
        <f t="shared" ref="B87:C87" si="1">B69+B75+B81</f>
        <v>699059574.77600002</v>
      </c>
      <c r="C87" s="64">
        <f t="shared" si="1"/>
        <v>603662351.39999998</v>
      </c>
      <c r="D87" s="98">
        <f>IFERROR(((B87/C87)-1)*100,IF(B87+C87&lt;&gt;0,100,0))</f>
        <v>15.803076530241933</v>
      </c>
      <c r="E87" s="64">
        <f t="shared" ref="E87:F87" si="2">E69+E75+E81</f>
        <v>24646345450.106998</v>
      </c>
      <c r="F87" s="64">
        <f t="shared" si="2"/>
        <v>24602365212.482002</v>
      </c>
      <c r="G87" s="98">
        <f>IFERROR(((E87/F87)-1)*100,IF(E87+F87&lt;&gt;0,100,0))</f>
        <v>0.17876426613927521</v>
      </c>
    </row>
    <row r="88" spans="1:7" s="62" customFormat="1" ht="12" x14ac:dyDescent="0.2">
      <c r="A88" s="79" t="s">
        <v>55</v>
      </c>
      <c r="B88" s="64">
        <f t="shared" ref="B88:C88" si="3">B70+B76+B82</f>
        <v>688109442.38987064</v>
      </c>
      <c r="C88" s="64">
        <f t="shared" si="3"/>
        <v>587916863.21430933</v>
      </c>
      <c r="D88" s="98">
        <f>IFERROR(((B88/C88)-1)*100,IF(B88+C88&lt;&gt;0,100,0))</f>
        <v>17.041963829338023</v>
      </c>
      <c r="E88" s="64">
        <f t="shared" ref="E88:F88" si="4">E70+E76+E82</f>
        <v>23630357793.098164</v>
      </c>
      <c r="F88" s="64">
        <f t="shared" si="4"/>
        <v>23428485241.210541</v>
      </c>
      <c r="G88" s="98">
        <f>IFERROR(((E88/F88)-1)*100,IF(E88+F88&lt;&gt;0,100,0))</f>
        <v>0.86165430589824066</v>
      </c>
    </row>
    <row r="89" spans="1:7" s="63" customFormat="1" x14ac:dyDescent="0.2">
      <c r="A89" s="79" t="s">
        <v>95</v>
      </c>
      <c r="B89" s="98">
        <f>IFERROR((B75/B87)*100,IF(B75+B87&lt;&gt;0,100,0))</f>
        <v>73.880588354074476</v>
      </c>
      <c r="C89" s="98">
        <f>IFERROR((C75/C87)*100,IF(C75+C87&lt;&gt;0,100,0))</f>
        <v>72.116262177088302</v>
      </c>
      <c r="D89" s="98">
        <f>IFERROR(((B89/C89)-1)*100,IF(B89+C89&lt;&gt;0,100,0))</f>
        <v>2.4465025276181107</v>
      </c>
      <c r="E89" s="98">
        <f>IFERROR((E75/E87)*100,IF(E75+E87&lt;&gt;0,100,0))</f>
        <v>68.808387456544295</v>
      </c>
      <c r="F89" s="98">
        <f>IFERROR((F75/F87)*100,IF(F75+F87&lt;&gt;0,100,0))</f>
        <v>63.724842912184165</v>
      </c>
      <c r="G89" s="98">
        <f>IFERROR(((E89/F89)-1)*100,IF(E89+F89&lt;&gt;0,100,0))</f>
        <v>7.977335544577957</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14377969.199999999</v>
      </c>
      <c r="C95" s="129">
        <v>14439423.226</v>
      </c>
      <c r="D95" s="65">
        <f>B95-C95</f>
        <v>-61454.026000000536</v>
      </c>
      <c r="E95" s="129">
        <v>802309206.15699995</v>
      </c>
      <c r="F95" s="129">
        <v>1012145903.293</v>
      </c>
      <c r="G95" s="80">
        <f>E95-F95</f>
        <v>-209836697.13600004</v>
      </c>
    </row>
    <row r="96" spans="1:7" s="16" customFormat="1" ht="13.5" x14ac:dyDescent="0.2">
      <c r="A96" s="79" t="s">
        <v>88</v>
      </c>
      <c r="B96" s="66">
        <v>20089256.697000001</v>
      </c>
      <c r="C96" s="129">
        <v>15315287.842</v>
      </c>
      <c r="D96" s="65">
        <f>B96-C96</f>
        <v>4773968.8550000004</v>
      </c>
      <c r="E96" s="129">
        <v>875370470.16799998</v>
      </c>
      <c r="F96" s="129">
        <v>1076597003.573</v>
      </c>
      <c r="G96" s="80">
        <f>E96-F96</f>
        <v>-201226533.40499997</v>
      </c>
    </row>
    <row r="97" spans="1:7" s="28" customFormat="1" ht="12" x14ac:dyDescent="0.2">
      <c r="A97" s="81" t="s">
        <v>16</v>
      </c>
      <c r="B97" s="65">
        <f>B95-B96</f>
        <v>-5711287.4970000014</v>
      </c>
      <c r="C97" s="65">
        <f>C95-C96</f>
        <v>-875864.61600000039</v>
      </c>
      <c r="D97" s="82"/>
      <c r="E97" s="65">
        <f>E95-E96</f>
        <v>-73061264.011000037</v>
      </c>
      <c r="F97" s="82">
        <f>F95-F96</f>
        <v>-64451100.279999971</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808.75932513819998</v>
      </c>
      <c r="C104" s="131">
        <v>712.51005666417097</v>
      </c>
      <c r="D104" s="98">
        <f>IFERROR(((B104/C104)-1)*100,IF(B104+C104&lt;&gt;0,100,0))</f>
        <v>13.508478592519623</v>
      </c>
      <c r="E104" s="84"/>
      <c r="F104" s="130">
        <v>812.61825039822099</v>
      </c>
      <c r="G104" s="130">
        <v>808.75932513819998</v>
      </c>
    </row>
    <row r="105" spans="1:7" s="16" customFormat="1" ht="12" x14ac:dyDescent="0.2">
      <c r="A105" s="79" t="s">
        <v>50</v>
      </c>
      <c r="B105" s="130">
        <v>798.57911847438299</v>
      </c>
      <c r="C105" s="131">
        <v>703.87231975393104</v>
      </c>
      <c r="D105" s="98">
        <f>IFERROR(((B105/C105)-1)*100,IF(B105+C105&lt;&gt;0,100,0))</f>
        <v>13.4551105452706</v>
      </c>
      <c r="E105" s="84"/>
      <c r="F105" s="130">
        <v>802.38350822825498</v>
      </c>
      <c r="G105" s="130">
        <v>798.57911847438299</v>
      </c>
    </row>
    <row r="106" spans="1:7" s="16" customFormat="1" ht="12" x14ac:dyDescent="0.2">
      <c r="A106" s="79" t="s">
        <v>51</v>
      </c>
      <c r="B106" s="130">
        <v>852.649582368952</v>
      </c>
      <c r="C106" s="131">
        <v>748.01174459185404</v>
      </c>
      <c r="D106" s="98">
        <f>IFERROR(((B106/C106)-1)*100,IF(B106+C106&lt;&gt;0,100,0))</f>
        <v>13.988796102953248</v>
      </c>
      <c r="E106" s="84"/>
      <c r="F106" s="130">
        <v>856.76940725508803</v>
      </c>
      <c r="G106" s="130">
        <v>852.649582368952</v>
      </c>
    </row>
    <row r="107" spans="1:7" s="28" customFormat="1" ht="12" x14ac:dyDescent="0.2">
      <c r="A107" s="81" t="s">
        <v>52</v>
      </c>
      <c r="B107" s="85"/>
      <c r="C107" s="84"/>
      <c r="D107" s="86"/>
      <c r="E107" s="84"/>
      <c r="F107" s="71"/>
      <c r="G107" s="71"/>
    </row>
    <row r="108" spans="1:7" s="16" customFormat="1" ht="12" x14ac:dyDescent="0.2">
      <c r="A108" s="79" t="s">
        <v>56</v>
      </c>
      <c r="B108" s="130">
        <v>606.40776307059605</v>
      </c>
      <c r="C108" s="131">
        <v>582.09447904758201</v>
      </c>
      <c r="D108" s="98">
        <f>IFERROR(((B108/C108)-1)*100,IF(B108+C108&lt;&gt;0,100,0))</f>
        <v>4.1768621586645516</v>
      </c>
      <c r="E108" s="84"/>
      <c r="F108" s="130">
        <v>606.70599538558702</v>
      </c>
      <c r="G108" s="130">
        <v>606.40776307059605</v>
      </c>
    </row>
    <row r="109" spans="1:7" s="16" customFormat="1" ht="12" x14ac:dyDescent="0.2">
      <c r="A109" s="79" t="s">
        <v>57</v>
      </c>
      <c r="B109" s="130">
        <v>801.76942700890197</v>
      </c>
      <c r="C109" s="131">
        <v>751.85865143360297</v>
      </c>
      <c r="D109" s="98">
        <f>IFERROR(((B109/C109)-1)*100,IF(B109+C109&lt;&gt;0,100,0))</f>
        <v>6.6383189819166022</v>
      </c>
      <c r="E109" s="84"/>
      <c r="F109" s="130">
        <v>803.04128195614305</v>
      </c>
      <c r="G109" s="130">
        <v>801.76942700890197</v>
      </c>
    </row>
    <row r="110" spans="1:7" s="16" customFormat="1" ht="12" x14ac:dyDescent="0.2">
      <c r="A110" s="79" t="s">
        <v>59</v>
      </c>
      <c r="B110" s="130">
        <v>916.89645679401497</v>
      </c>
      <c r="C110" s="131">
        <v>810.823178426048</v>
      </c>
      <c r="D110" s="98">
        <f>IFERROR(((B110/C110)-1)*100,IF(B110+C110&lt;&gt;0,100,0))</f>
        <v>13.082171451224923</v>
      </c>
      <c r="E110" s="84"/>
      <c r="F110" s="130">
        <v>922.02033150796296</v>
      </c>
      <c r="G110" s="130">
        <v>916.89645679401497</v>
      </c>
    </row>
    <row r="111" spans="1:7" s="16" customFormat="1" ht="12" x14ac:dyDescent="0.2">
      <c r="A111" s="79" t="s">
        <v>58</v>
      </c>
      <c r="B111" s="130">
        <v>863.83330315410706</v>
      </c>
      <c r="C111" s="131">
        <v>727.22485505735801</v>
      </c>
      <c r="D111" s="98">
        <f>IFERROR(((B111/C111)-1)*100,IF(B111+C111&lt;&gt;0,100,0))</f>
        <v>18.784898115999393</v>
      </c>
      <c r="E111" s="84"/>
      <c r="F111" s="130">
        <v>869.56088973013698</v>
      </c>
      <c r="G111" s="130">
        <v>863.83330315410706</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3</v>
      </c>
      <c r="C119" s="66">
        <v>0</v>
      </c>
      <c r="D119" s="98">
        <f>IFERROR(((B119/C119)-1)*100,IF(B119+C119&lt;&gt;0,100,0))</f>
        <v>100</v>
      </c>
      <c r="E119" s="66">
        <v>16</v>
      </c>
      <c r="F119" s="66">
        <v>12</v>
      </c>
      <c r="G119" s="98">
        <f>IFERROR(((E119/F119)-1)*100,IF(E119+F119&lt;&gt;0,100,0))</f>
        <v>33.333333333333329</v>
      </c>
    </row>
    <row r="120" spans="1:7" s="16" customFormat="1" ht="12" x14ac:dyDescent="0.2">
      <c r="A120" s="79" t="s">
        <v>72</v>
      </c>
      <c r="B120" s="67">
        <v>57</v>
      </c>
      <c r="C120" s="66">
        <v>102</v>
      </c>
      <c r="D120" s="98">
        <f>IFERROR(((B120/C120)-1)*100,IF(B120+C120&lt;&gt;0,100,0))</f>
        <v>-44.117647058823529</v>
      </c>
      <c r="E120" s="66">
        <v>7865</v>
      </c>
      <c r="F120" s="66">
        <v>11332</v>
      </c>
      <c r="G120" s="98">
        <f>IFERROR(((E120/F120)-1)*100,IF(E120+F120&lt;&gt;0,100,0))</f>
        <v>-30.594775855983059</v>
      </c>
    </row>
    <row r="121" spans="1:7" s="16" customFormat="1" ht="12" x14ac:dyDescent="0.2">
      <c r="A121" s="79" t="s">
        <v>74</v>
      </c>
      <c r="B121" s="67">
        <v>2</v>
      </c>
      <c r="C121" s="66">
        <v>3</v>
      </c>
      <c r="D121" s="98">
        <f>IFERROR(((B121/C121)-1)*100,IF(B121+C121&lt;&gt;0,100,0))</f>
        <v>-33.333333333333336</v>
      </c>
      <c r="E121" s="66">
        <v>309</v>
      </c>
      <c r="F121" s="66">
        <v>328</v>
      </c>
      <c r="G121" s="98">
        <f>IFERROR(((E121/F121)-1)*100,IF(E121+F121&lt;&gt;0,100,0))</f>
        <v>-5.7926829268292739</v>
      </c>
    </row>
    <row r="122" spans="1:7" s="28" customFormat="1" ht="12" x14ac:dyDescent="0.2">
      <c r="A122" s="81" t="s">
        <v>34</v>
      </c>
      <c r="B122" s="82">
        <f>SUM(B119:B121)</f>
        <v>62</v>
      </c>
      <c r="C122" s="82">
        <f>SUM(C119:C121)</f>
        <v>105</v>
      </c>
      <c r="D122" s="98">
        <f>IFERROR(((B122/C122)-1)*100,IF(B122+C122&lt;&gt;0,100,0))</f>
        <v>-40.952380952380949</v>
      </c>
      <c r="E122" s="82">
        <f>SUM(E119:E121)</f>
        <v>8190</v>
      </c>
      <c r="F122" s="82">
        <f>SUM(F119:F121)</f>
        <v>11672</v>
      </c>
      <c r="G122" s="98">
        <f>IFERROR(((E122/F122)-1)*100,IF(E122+F122&lt;&gt;0,100,0))</f>
        <v>-29.832076764907466</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5</v>
      </c>
      <c r="C125" s="66">
        <v>0</v>
      </c>
      <c r="D125" s="98">
        <f>IFERROR(((B125/C125)-1)*100,IF(B125+C125&lt;&gt;0,100,0))</f>
        <v>100</v>
      </c>
      <c r="E125" s="66">
        <v>803</v>
      </c>
      <c r="F125" s="66">
        <v>1205</v>
      </c>
      <c r="G125" s="98">
        <f>IFERROR(((E125/F125)-1)*100,IF(E125+F125&lt;&gt;0,100,0))</f>
        <v>-33.360995850622409</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5</v>
      </c>
      <c r="C127" s="82">
        <f>SUM(C125:C126)</f>
        <v>0</v>
      </c>
      <c r="D127" s="98">
        <f>IFERROR(((B127/C127)-1)*100,IF(B127+C127&lt;&gt;0,100,0))</f>
        <v>100</v>
      </c>
      <c r="E127" s="82">
        <f>SUM(E125:E126)</f>
        <v>803</v>
      </c>
      <c r="F127" s="82">
        <f>SUM(F125:F126)</f>
        <v>1205</v>
      </c>
      <c r="G127" s="98">
        <f>IFERROR(((E127/F127)-1)*100,IF(E127+F127&lt;&gt;0,100,0))</f>
        <v>-33.360995850622409</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130000</v>
      </c>
      <c r="C130" s="66">
        <v>0</v>
      </c>
      <c r="D130" s="98">
        <f>IFERROR(((B130/C130)-1)*100,IF(B130+C130&lt;&gt;0,100,0))</f>
        <v>100</v>
      </c>
      <c r="E130" s="66">
        <v>210940</v>
      </c>
      <c r="F130" s="66">
        <v>100085</v>
      </c>
      <c r="G130" s="98">
        <f>IFERROR(((E130/F130)-1)*100,IF(E130+F130&lt;&gt;0,100,0))</f>
        <v>110.7608532747165</v>
      </c>
    </row>
    <row r="131" spans="1:7" s="16" customFormat="1" ht="12" x14ac:dyDescent="0.2">
      <c r="A131" s="79" t="s">
        <v>72</v>
      </c>
      <c r="B131" s="67">
        <v>18005</v>
      </c>
      <c r="C131" s="66">
        <v>16410</v>
      </c>
      <c r="D131" s="98">
        <f>IFERROR(((B131/C131)-1)*100,IF(B131+C131&lt;&gt;0,100,0))</f>
        <v>9.7196831200487601</v>
      </c>
      <c r="E131" s="66">
        <v>8552898</v>
      </c>
      <c r="F131" s="66">
        <v>9338249</v>
      </c>
      <c r="G131" s="98">
        <f>IFERROR(((E131/F131)-1)*100,IF(E131+F131&lt;&gt;0,100,0))</f>
        <v>-8.4100456091929061</v>
      </c>
    </row>
    <row r="132" spans="1:7" s="16" customFormat="1" ht="12" x14ac:dyDescent="0.2">
      <c r="A132" s="79" t="s">
        <v>74</v>
      </c>
      <c r="B132" s="67">
        <v>32</v>
      </c>
      <c r="C132" s="66">
        <v>13</v>
      </c>
      <c r="D132" s="98">
        <f>IFERROR(((B132/C132)-1)*100,IF(B132+C132&lt;&gt;0,100,0))</f>
        <v>146.15384615384616</v>
      </c>
      <c r="E132" s="66">
        <v>13357</v>
      </c>
      <c r="F132" s="66">
        <v>18967</v>
      </c>
      <c r="G132" s="98">
        <f>IFERROR(((E132/F132)-1)*100,IF(E132+F132&lt;&gt;0,100,0))</f>
        <v>-29.577687562608745</v>
      </c>
    </row>
    <row r="133" spans="1:7" s="16" customFormat="1" ht="12" x14ac:dyDescent="0.2">
      <c r="A133" s="81" t="s">
        <v>34</v>
      </c>
      <c r="B133" s="82">
        <f>SUM(B130:B132)</f>
        <v>148037</v>
      </c>
      <c r="C133" s="82">
        <f>SUM(C130:C132)</f>
        <v>16423</v>
      </c>
      <c r="D133" s="98">
        <f>IFERROR(((B133/C133)-1)*100,IF(B133+C133&lt;&gt;0,100,0))</f>
        <v>801.4004749436765</v>
      </c>
      <c r="E133" s="82">
        <f>SUM(E130:E132)</f>
        <v>8777195</v>
      </c>
      <c r="F133" s="82">
        <f>SUM(F130:F132)</f>
        <v>9457301</v>
      </c>
      <c r="G133" s="98">
        <f>IFERROR(((E133/F133)-1)*100,IF(E133+F133&lt;&gt;0,100,0))</f>
        <v>-7.1913329183453056</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2500</v>
      </c>
      <c r="C136" s="66">
        <v>0</v>
      </c>
      <c r="D136" s="98">
        <f>IFERROR(((B136/C136)-1)*100,)</f>
        <v>0</v>
      </c>
      <c r="E136" s="66">
        <v>390780</v>
      </c>
      <c r="F136" s="66">
        <v>556418</v>
      </c>
      <c r="G136" s="98">
        <f>IFERROR(((E136/F136)-1)*100,)</f>
        <v>-29.768627183160856</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2500</v>
      </c>
      <c r="C138" s="82">
        <f>SUM(C136:C137)</f>
        <v>0</v>
      </c>
      <c r="D138" s="98">
        <f>IFERROR(((B138/C138)-1)*100,)</f>
        <v>0</v>
      </c>
      <c r="E138" s="82">
        <f>SUM(E136:E137)</f>
        <v>390780</v>
      </c>
      <c r="F138" s="82">
        <f>SUM(F136:F137)</f>
        <v>556418</v>
      </c>
      <c r="G138" s="98">
        <f>IFERROR(((E138/F138)-1)*100,)</f>
        <v>-29.768627183160856</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3128662.5</v>
      </c>
      <c r="C141" s="66">
        <v>0</v>
      </c>
      <c r="D141" s="98">
        <f>IFERROR(((B141/C141)-1)*100,IF(B141+C141&lt;&gt;0,100,0))</f>
        <v>100</v>
      </c>
      <c r="E141" s="66">
        <v>5062317.8650000002</v>
      </c>
      <c r="F141" s="66">
        <v>2412828.5237500002</v>
      </c>
      <c r="G141" s="98">
        <f>IFERROR(((E141/F141)-1)*100,IF(E141+F141&lt;&gt;0,100,0))</f>
        <v>109.80843914809925</v>
      </c>
    </row>
    <row r="142" spans="1:7" s="32" customFormat="1" x14ac:dyDescent="0.2">
      <c r="A142" s="79" t="s">
        <v>72</v>
      </c>
      <c r="B142" s="67">
        <v>1959057.14114</v>
      </c>
      <c r="C142" s="66">
        <v>1643540.54266</v>
      </c>
      <c r="D142" s="98">
        <f>IFERROR(((B142/C142)-1)*100,IF(B142+C142&lt;&gt;0,100,0))</f>
        <v>19.197372397601441</v>
      </c>
      <c r="E142" s="66">
        <v>804231626.06738997</v>
      </c>
      <c r="F142" s="66">
        <v>864474123.13859999</v>
      </c>
      <c r="G142" s="98">
        <f>IFERROR(((E142/F142)-1)*100,IF(E142+F142&lt;&gt;0,100,0))</f>
        <v>-6.9686871427094621</v>
      </c>
    </row>
    <row r="143" spans="1:7" s="32" customFormat="1" x14ac:dyDescent="0.2">
      <c r="A143" s="79" t="s">
        <v>74</v>
      </c>
      <c r="B143" s="67">
        <v>100314.74</v>
      </c>
      <c r="C143" s="66">
        <v>93409.08</v>
      </c>
      <c r="D143" s="98">
        <f>IFERROR(((B143/C143)-1)*100,IF(B143+C143&lt;&gt;0,100,0))</f>
        <v>7.3929215446721042</v>
      </c>
      <c r="E143" s="66">
        <v>75825078.480000004</v>
      </c>
      <c r="F143" s="66">
        <v>92522284.870000005</v>
      </c>
      <c r="G143" s="98">
        <f>IFERROR(((E143/F143)-1)*100,IF(E143+F143&lt;&gt;0,100,0))</f>
        <v>-18.046686172375324</v>
      </c>
    </row>
    <row r="144" spans="1:7" s="16" customFormat="1" ht="12" x14ac:dyDescent="0.2">
      <c r="A144" s="81" t="s">
        <v>34</v>
      </c>
      <c r="B144" s="82">
        <f>SUM(B141:B143)</f>
        <v>5188034.3811400002</v>
      </c>
      <c r="C144" s="82">
        <f>SUM(C141:C143)</f>
        <v>1736949.6226600001</v>
      </c>
      <c r="D144" s="98">
        <f>IFERROR(((B144/C144)-1)*100,IF(B144+C144&lt;&gt;0,100,0))</f>
        <v>198.68651994609601</v>
      </c>
      <c r="E144" s="82">
        <f>SUM(E141:E143)</f>
        <v>885119022.41238999</v>
      </c>
      <c r="F144" s="82">
        <f>SUM(F141:F143)</f>
        <v>959409236.53234994</v>
      </c>
      <c r="G144" s="98">
        <f>IFERROR(((E144/F144)-1)*100,IF(E144+F144&lt;&gt;0,100,0))</f>
        <v>-7.7433290499132053</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4360</v>
      </c>
      <c r="C147" s="66">
        <v>0</v>
      </c>
      <c r="D147" s="98">
        <f>IFERROR(((B147/C147)-1)*100,IF(B147+C147&lt;&gt;0,100,0))</f>
        <v>100</v>
      </c>
      <c r="E147" s="66">
        <v>729191.94833000004</v>
      </c>
      <c r="F147" s="66">
        <v>1027944.14889</v>
      </c>
      <c r="G147" s="98">
        <f>IFERROR(((E147/F147)-1)*100,IF(E147+F147&lt;&gt;0,100,0))</f>
        <v>-29.063077102253089</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4360</v>
      </c>
      <c r="C149" s="82">
        <f>SUM(C147:C148)</f>
        <v>0</v>
      </c>
      <c r="D149" s="98">
        <f>IFERROR(((B149/C149)-1)*100,IF(B149+C149&lt;&gt;0,100,0))</f>
        <v>100</v>
      </c>
      <c r="E149" s="82">
        <f>SUM(E147:E148)</f>
        <v>729191.94833000004</v>
      </c>
      <c r="F149" s="82">
        <f>SUM(F147:F148)</f>
        <v>1027944.14889</v>
      </c>
      <c r="G149" s="98">
        <f>IFERROR(((E149/F149)-1)*100,IF(E149+F149&lt;&gt;0,100,0))</f>
        <v>-29.063077102253089</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50540</v>
      </c>
      <c r="C152" s="66">
        <v>70010</v>
      </c>
      <c r="D152" s="98">
        <f>IFERROR(((B152/C152)-1)*100,IF(B152+C152&lt;&gt;0,100,0))</f>
        <v>-27.810312812455361</v>
      </c>
      <c r="E152" s="78"/>
      <c r="F152" s="78"/>
      <c r="G152" s="65"/>
    </row>
    <row r="153" spans="1:7" s="16" customFormat="1" ht="12" x14ac:dyDescent="0.2">
      <c r="A153" s="79" t="s">
        <v>72</v>
      </c>
      <c r="B153" s="67">
        <v>944302</v>
      </c>
      <c r="C153" s="66">
        <v>972670</v>
      </c>
      <c r="D153" s="98">
        <f>IFERROR(((B153/C153)-1)*100,IF(B153+C153&lt;&gt;0,100,0))</f>
        <v>-2.9165081682379412</v>
      </c>
      <c r="E153" s="78"/>
      <c r="F153" s="78"/>
      <c r="G153" s="65"/>
    </row>
    <row r="154" spans="1:7" s="16" customFormat="1" ht="12" x14ac:dyDescent="0.2">
      <c r="A154" s="79" t="s">
        <v>74</v>
      </c>
      <c r="B154" s="67">
        <v>1617</v>
      </c>
      <c r="C154" s="66">
        <v>2420</v>
      </c>
      <c r="D154" s="98">
        <f>IFERROR(((B154/C154)-1)*100,IF(B154+C154&lt;&gt;0,100,0))</f>
        <v>-33.18181818181818</v>
      </c>
      <c r="E154" s="78"/>
      <c r="F154" s="78"/>
      <c r="G154" s="65"/>
    </row>
    <row r="155" spans="1:7" s="28" customFormat="1" ht="12" x14ac:dyDescent="0.2">
      <c r="A155" s="81" t="s">
        <v>34</v>
      </c>
      <c r="B155" s="82">
        <f>SUM(B152:B154)</f>
        <v>996459</v>
      </c>
      <c r="C155" s="82">
        <f>SUM(C152:C154)</f>
        <v>1045100</v>
      </c>
      <c r="D155" s="98">
        <f>IFERROR(((B155/C155)-1)*100,IF(B155+C155&lt;&gt;0,100,0))</f>
        <v>-4.6541957707396442</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123264</v>
      </c>
      <c r="C158" s="66">
        <v>227377</v>
      </c>
      <c r="D158" s="98">
        <f>IFERROR(((B158/C158)-1)*100,IF(B158+C158&lt;&gt;0,100,0))</f>
        <v>-45.788712138870693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123264</v>
      </c>
      <c r="C160" s="82">
        <f>SUM(C158:C159)</f>
        <v>227377</v>
      </c>
      <c r="D160" s="98">
        <f>IFERROR(((B160/C160)-1)*100,IF(B160+C160&lt;&gt;0,100,0))</f>
        <v>-45.788712138870693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8132</v>
      </c>
      <c r="C168" s="113">
        <v>6540</v>
      </c>
      <c r="D168" s="111">
        <f>IFERROR(((B168/C168)-1)*100,IF(B168+C168&lt;&gt;0,100,0))</f>
        <v>24.342507645259936</v>
      </c>
      <c r="E168" s="113">
        <v>323564</v>
      </c>
      <c r="F168" s="113">
        <v>341880</v>
      </c>
      <c r="G168" s="111">
        <f>IFERROR(((E168/F168)-1)*100,IF(E168+F168&lt;&gt;0,100,0))</f>
        <v>-5.3574353574353584</v>
      </c>
    </row>
    <row r="169" spans="1:7" x14ac:dyDescent="0.2">
      <c r="A169" s="101" t="s">
        <v>32</v>
      </c>
      <c r="B169" s="112">
        <v>53010</v>
      </c>
      <c r="C169" s="113">
        <v>45912</v>
      </c>
      <c r="D169" s="111">
        <f t="shared" ref="D169:D171" si="5">IFERROR(((B169/C169)-1)*100,IF(B169+C169&lt;&gt;0,100,0))</f>
        <v>15.460010454783069</v>
      </c>
      <c r="E169" s="113">
        <v>2353121</v>
      </c>
      <c r="F169" s="113">
        <v>2247870</v>
      </c>
      <c r="G169" s="111">
        <f>IFERROR(((E169/F169)-1)*100,IF(E169+F169&lt;&gt;0,100,0))</f>
        <v>4.682254756725257</v>
      </c>
    </row>
    <row r="170" spans="1:7" x14ac:dyDescent="0.2">
      <c r="A170" s="101" t="s">
        <v>92</v>
      </c>
      <c r="B170" s="112">
        <v>17296273</v>
      </c>
      <c r="C170" s="113">
        <v>14144161</v>
      </c>
      <c r="D170" s="111">
        <f t="shared" si="5"/>
        <v>22.285606053268193</v>
      </c>
      <c r="E170" s="113">
        <v>774875891</v>
      </c>
      <c r="F170" s="113">
        <v>605028749</v>
      </c>
      <c r="G170" s="111">
        <f>IFERROR(((E170/F170)-1)*100,IF(E170+F170&lt;&gt;0,100,0))</f>
        <v>28.072573787729226</v>
      </c>
    </row>
    <row r="171" spans="1:7" x14ac:dyDescent="0.2">
      <c r="A171" s="101" t="s">
        <v>93</v>
      </c>
      <c r="B171" s="112">
        <v>139407</v>
      </c>
      <c r="C171" s="113">
        <v>154221</v>
      </c>
      <c r="D171" s="111">
        <f t="shared" si="5"/>
        <v>-9.6056957223724417</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416</v>
      </c>
      <c r="C174" s="113">
        <v>619</v>
      </c>
      <c r="D174" s="111">
        <f t="shared" ref="D174:D177" si="6">IFERROR(((B174/C174)-1)*100,IF(B174+C174&lt;&gt;0,100,0))</f>
        <v>-32.794830371567038</v>
      </c>
      <c r="E174" s="113">
        <v>15538</v>
      </c>
      <c r="F174" s="113">
        <v>14959</v>
      </c>
      <c r="G174" s="111">
        <f t="shared" ref="G174" si="7">IFERROR(((E174/F174)-1)*100,IF(E174+F174&lt;&gt;0,100,0))</f>
        <v>3.8705795841968094</v>
      </c>
    </row>
    <row r="175" spans="1:7" x14ac:dyDescent="0.2">
      <c r="A175" s="101" t="s">
        <v>32</v>
      </c>
      <c r="B175" s="112">
        <v>3979</v>
      </c>
      <c r="C175" s="113">
        <v>17852</v>
      </c>
      <c r="D175" s="111">
        <f t="shared" si="6"/>
        <v>-77.71118082007618</v>
      </c>
      <c r="E175" s="113">
        <v>198146</v>
      </c>
      <c r="F175" s="113">
        <v>197636</v>
      </c>
      <c r="G175" s="111">
        <f t="shared" ref="G175" si="8">IFERROR(((E175/F175)-1)*100,IF(E175+F175&lt;&gt;0,100,0))</f>
        <v>0.25805015280617738</v>
      </c>
    </row>
    <row r="176" spans="1:7" x14ac:dyDescent="0.2">
      <c r="A176" s="101" t="s">
        <v>92</v>
      </c>
      <c r="B176" s="112">
        <v>39780</v>
      </c>
      <c r="C176" s="113">
        <v>301842</v>
      </c>
      <c r="D176" s="111">
        <f t="shared" si="6"/>
        <v>-86.820919553938808</v>
      </c>
      <c r="E176" s="113">
        <v>3798893</v>
      </c>
      <c r="F176" s="113">
        <v>1812878</v>
      </c>
      <c r="G176" s="111">
        <f t="shared" ref="G176" si="9">IFERROR(((E176/F176)-1)*100,IF(E176+F176&lt;&gt;0,100,0))</f>
        <v>109.55039445566661</v>
      </c>
    </row>
    <row r="177" spans="1:7" x14ac:dyDescent="0.2">
      <c r="A177" s="101" t="s">
        <v>93</v>
      </c>
      <c r="B177" s="112">
        <v>48318</v>
      </c>
      <c r="C177" s="113">
        <v>47869</v>
      </c>
      <c r="D177" s="111">
        <f t="shared" si="6"/>
        <v>0.93797656103113969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2021-09-20T07:20:31Z</dcterms:modified>
</cp:coreProperties>
</file>