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22E83205-CE45-46C5-842C-2D7987E65D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T5" i="1"/>
  <c r="XEX5" i="1"/>
  <c r="XEY5" i="1"/>
  <c r="XEZ5" i="1"/>
  <c r="XFB5" i="1"/>
  <c r="XFD5" i="1"/>
  <c r="XES6" i="1"/>
  <c r="XET6" i="1"/>
  <c r="XEV6" i="1"/>
  <c r="XEV4" i="1"/>
  <c r="XFA4" i="1"/>
  <c r="XEV5" i="1"/>
  <c r="XFA5" i="1"/>
  <c r="XEU4" i="1" l="1"/>
  <c r="XEU5" i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X19" i="1"/>
  <c r="XEY19" i="1"/>
  <c r="XEZ19" i="1"/>
  <c r="XFB19" i="1"/>
  <c r="XFD19" i="1"/>
  <c r="XET20" i="1"/>
  <c r="XET21" i="1"/>
  <c r="XET22" i="1"/>
  <c r="XET23" i="1"/>
  <c r="XET24" i="1"/>
  <c r="XET25" i="1"/>
  <c r="XET26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FB20" i="1"/>
  <c r="XFB21" i="1"/>
  <c r="XFB22" i="1"/>
  <c r="XFB23" i="1"/>
  <c r="XFB24" i="1"/>
  <c r="XFB25" i="1"/>
  <c r="XFB26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ES20" i="1"/>
  <c r="XES21" i="1"/>
  <c r="XES22" i="1"/>
  <c r="XES23" i="1"/>
  <c r="XES24" i="1"/>
  <c r="XES25" i="1"/>
  <c r="XES26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U98" i="1" s="1"/>
  <c r="XES99" i="1"/>
  <c r="XES100" i="1"/>
  <c r="XES101" i="1"/>
  <c r="XES102" i="1"/>
  <c r="XES103" i="1"/>
  <c r="XES104" i="1"/>
  <c r="XES105" i="1"/>
  <c r="XEU105" i="1" s="1"/>
  <c r="XES106" i="1"/>
  <c r="XEU106" i="1" s="1"/>
  <c r="XES107" i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S119" i="1"/>
  <c r="XES120" i="1"/>
  <c r="XES121" i="1"/>
  <c r="XEU121" i="1" s="1"/>
  <c r="XES122" i="1"/>
  <c r="XEU122" i="1" s="1"/>
  <c r="XES123" i="1"/>
  <c r="XES124" i="1"/>
  <c r="XES125" i="1"/>
  <c r="XES126" i="1"/>
  <c r="XES127" i="1"/>
  <c r="XES128" i="1"/>
  <c r="XES129" i="1"/>
  <c r="XEU129" i="1" s="1"/>
  <c r="XES130" i="1"/>
  <c r="XES131" i="1"/>
  <c r="XES132" i="1"/>
  <c r="XES133" i="1"/>
  <c r="XES134" i="1"/>
  <c r="XES135" i="1"/>
  <c r="XES136" i="1"/>
  <c r="XES137" i="1"/>
  <c r="XEU137" i="1" s="1"/>
  <c r="XES138" i="1"/>
  <c r="XES139" i="1"/>
  <c r="XES140" i="1"/>
  <c r="XES141" i="1"/>
  <c r="XES142" i="1"/>
  <c r="XES143" i="1"/>
  <c r="XES144" i="1"/>
  <c r="XES145" i="1"/>
  <c r="XEU145" i="1" s="1"/>
  <c r="XES146" i="1"/>
  <c r="XEU146" i="1" s="1"/>
  <c r="XES147" i="1"/>
  <c r="XES148" i="1"/>
  <c r="XES149" i="1"/>
  <c r="XES150" i="1"/>
  <c r="XES151" i="1"/>
  <c r="XES152" i="1"/>
  <c r="XES153" i="1"/>
  <c r="XEU153" i="1" s="1"/>
  <c r="XES154" i="1"/>
  <c r="XES155" i="1"/>
  <c r="XES156" i="1"/>
  <c r="XES157" i="1"/>
  <c r="XES158" i="1"/>
  <c r="XES159" i="1"/>
  <c r="XES160" i="1"/>
  <c r="XES161" i="1"/>
  <c r="XEU161" i="1" s="1"/>
  <c r="XES162" i="1"/>
  <c r="XES163" i="1"/>
  <c r="XES164" i="1"/>
  <c r="XES165" i="1"/>
  <c r="XES166" i="1"/>
  <c r="XES167" i="1"/>
  <c r="XES168" i="1"/>
  <c r="XES169" i="1"/>
  <c r="XEU169" i="1" s="1"/>
  <c r="XES170" i="1"/>
  <c r="XEU170" i="1" s="1"/>
  <c r="XES171" i="1"/>
  <c r="XES172" i="1"/>
  <c r="XES173" i="1"/>
  <c r="XES174" i="1"/>
  <c r="XES175" i="1"/>
  <c r="XES176" i="1"/>
  <c r="XES177" i="1"/>
  <c r="XEU177" i="1" s="1"/>
  <c r="XES178" i="1"/>
  <c r="XES179" i="1"/>
  <c r="XES180" i="1"/>
  <c r="XES181" i="1"/>
  <c r="XES182" i="1"/>
  <c r="XES183" i="1"/>
  <c r="XES184" i="1"/>
  <c r="XES185" i="1"/>
  <c r="XEU185" i="1" s="1"/>
  <c r="XES186" i="1"/>
  <c r="XEU186" i="1" s="1"/>
  <c r="XES187" i="1"/>
  <c r="XES188" i="1"/>
  <c r="XES189" i="1"/>
  <c r="XES190" i="1"/>
  <c r="XES191" i="1"/>
  <c r="XES192" i="1"/>
  <c r="XES193" i="1"/>
  <c r="XEU193" i="1" s="1"/>
  <c r="XES194" i="1"/>
  <c r="XEU194" i="1" s="1"/>
  <c r="XES195" i="1"/>
  <c r="XES196" i="1"/>
  <c r="XES197" i="1"/>
  <c r="XES198" i="1"/>
  <c r="XES199" i="1"/>
  <c r="XES200" i="1"/>
  <c r="XES201" i="1"/>
  <c r="XEU201" i="1" s="1"/>
  <c r="XES202" i="1"/>
  <c r="XEV10" i="1"/>
  <c r="XFA17" i="1"/>
  <c r="XEV7" i="1"/>
  <c r="XFA8" i="1"/>
  <c r="XFA9" i="1"/>
  <c r="XEV18" i="1"/>
  <c r="XEV19" i="1"/>
  <c r="XEV9" i="1"/>
  <c r="XEV13" i="1"/>
  <c r="XEV14" i="1"/>
  <c r="XEV16" i="1"/>
  <c r="XEV8" i="1"/>
  <c r="XFA15" i="1"/>
  <c r="XFA6" i="1"/>
  <c r="XFA19" i="1"/>
  <c r="XFA14" i="1"/>
  <c r="XEV15" i="1"/>
  <c r="XFA11" i="1"/>
  <c r="XFA12" i="1"/>
  <c r="XEV12" i="1"/>
  <c r="XFA16" i="1"/>
  <c r="XEV17" i="1"/>
  <c r="XFA7" i="1"/>
  <c r="XEV11" i="1"/>
  <c r="XFA10" i="1"/>
  <c r="XFA18" i="1"/>
  <c r="XFA13" i="1"/>
  <c r="XEU166" i="1" l="1"/>
  <c r="XEU102" i="1"/>
  <c r="XEU174" i="1"/>
  <c r="XEU150" i="1"/>
  <c r="XEU134" i="1"/>
  <c r="XEU118" i="1"/>
  <c r="XEU197" i="1"/>
  <c r="XEU189" i="1"/>
  <c r="XEU181" i="1"/>
  <c r="XEU173" i="1"/>
  <c r="XEU165" i="1"/>
  <c r="XEU157" i="1"/>
  <c r="XEU149" i="1"/>
  <c r="XEU141" i="1"/>
  <c r="XEU133" i="1"/>
  <c r="XEU125" i="1"/>
  <c r="XEU61" i="1"/>
  <c r="XEU77" i="1"/>
  <c r="XEU117" i="1"/>
  <c r="XEU19" i="1"/>
  <c r="XEU8" i="1"/>
  <c r="XEU16" i="1"/>
  <c r="XEU9" i="1"/>
  <c r="XEU12" i="1"/>
  <c r="XEU15" i="1"/>
  <c r="XEU14" i="1"/>
  <c r="XEU11" i="1"/>
  <c r="XEU7" i="1"/>
  <c r="XEU13" i="1"/>
  <c r="XEU10" i="1"/>
  <c r="XEU18" i="1"/>
  <c r="XEU17" i="1"/>
  <c r="XEU41" i="1"/>
  <c r="XEU33" i="1"/>
  <c r="XEU42" i="1"/>
  <c r="XEU101" i="1"/>
  <c r="XEU97" i="1"/>
  <c r="XEU93" i="1"/>
  <c r="XEU89" i="1"/>
  <c r="XEU85" i="1"/>
  <c r="XEU81" i="1"/>
  <c r="XEU78" i="1"/>
  <c r="XEU73" i="1"/>
  <c r="XEU65" i="1"/>
  <c r="XEU57" i="1"/>
  <c r="XEU136" i="1"/>
  <c r="XEU132" i="1"/>
  <c r="XEU128" i="1"/>
  <c r="XEU124" i="1"/>
  <c r="XEU116" i="1"/>
  <c r="XEU82" i="1"/>
  <c r="XEU69" i="1"/>
  <c r="XEU53" i="1"/>
  <c r="XEU45" i="1"/>
  <c r="XEU72" i="1"/>
  <c r="XEU113" i="1"/>
  <c r="XEU112" i="1"/>
  <c r="XEU110" i="1"/>
  <c r="XEU109" i="1"/>
  <c r="XEU100" i="1"/>
  <c r="XEU92" i="1"/>
  <c r="XEU200" i="1"/>
  <c r="XEU184" i="1"/>
  <c r="XEU176" i="1"/>
  <c r="XEU160" i="1"/>
  <c r="XEU180" i="1"/>
  <c r="XEU172" i="1"/>
  <c r="XEU199" i="1"/>
  <c r="XEU195" i="1"/>
  <c r="XEU191" i="1"/>
  <c r="XEU187" i="1"/>
  <c r="XEU183" i="1"/>
  <c r="XEU179" i="1"/>
  <c r="XEU175" i="1"/>
  <c r="XEU171" i="1"/>
  <c r="XEU167" i="1"/>
  <c r="XEU163" i="1"/>
  <c r="XEU159" i="1"/>
  <c r="XEU155" i="1"/>
  <c r="XEU151" i="1"/>
  <c r="XEU147" i="1"/>
  <c r="XEU143" i="1"/>
  <c r="XEU139" i="1"/>
  <c r="XEU135" i="1"/>
  <c r="XEU131" i="1"/>
  <c r="XEU127" i="1"/>
  <c r="XEU123" i="1"/>
  <c r="XEU119" i="1"/>
  <c r="XEU115" i="1"/>
  <c r="XEU111" i="1"/>
  <c r="XEU107" i="1"/>
  <c r="XEU103" i="1"/>
  <c r="XEU99" i="1"/>
  <c r="XEU95" i="1"/>
  <c r="XEU91" i="1"/>
  <c r="XEU87" i="1"/>
  <c r="XEU83" i="1"/>
  <c r="XEU79" i="1"/>
  <c r="XEU75" i="1"/>
  <c r="XEU71" i="1"/>
  <c r="XEU67" i="1"/>
  <c r="XEU63" i="1"/>
  <c r="XEU84" i="1"/>
  <c r="XEU49" i="1"/>
  <c r="XEU47" i="1"/>
  <c r="XEU46" i="1"/>
  <c r="XEU37" i="1"/>
  <c r="XEU34" i="1"/>
  <c r="XEU29" i="1"/>
  <c r="XEU43" i="1"/>
  <c r="XEU39" i="1"/>
  <c r="XEU35" i="1"/>
  <c r="XEU31" i="1"/>
  <c r="XEU62" i="1"/>
  <c r="XEU38" i="1"/>
  <c r="XEU59" i="1"/>
  <c r="XEU58" i="1"/>
  <c r="XEU55" i="1"/>
  <c r="XEU51" i="1"/>
  <c r="XEU196" i="1"/>
  <c r="XEU188" i="1"/>
  <c r="XEU164" i="1"/>
  <c r="XEU156" i="1"/>
  <c r="XEU148" i="1"/>
  <c r="XEU140" i="1"/>
  <c r="XEU108" i="1"/>
  <c r="XEU76" i="1"/>
  <c r="XEU192" i="1"/>
  <c r="XEU168" i="1"/>
  <c r="XEU152" i="1"/>
  <c r="XEU144" i="1"/>
  <c r="XEU120" i="1"/>
  <c r="XEU104" i="1"/>
  <c r="XEU96" i="1"/>
  <c r="XEU88" i="1"/>
  <c r="XEU80" i="1"/>
  <c r="XEU27" i="1"/>
  <c r="XEU25" i="1"/>
  <c r="XEU22" i="1"/>
  <c r="XEU23" i="1"/>
  <c r="XEU21" i="1"/>
  <c r="XEU64" i="1"/>
  <c r="XEU56" i="1"/>
  <c r="XEU52" i="1"/>
  <c r="XEU48" i="1"/>
  <c r="XEU44" i="1"/>
  <c r="XEU36" i="1"/>
  <c r="XEU24" i="1"/>
  <c r="XEU202" i="1"/>
  <c r="XEU198" i="1"/>
  <c r="XEU190" i="1"/>
  <c r="XEU182" i="1"/>
  <c r="XEU178" i="1"/>
  <c r="XEU162" i="1"/>
  <c r="XEU158" i="1"/>
  <c r="XEU154" i="1"/>
  <c r="XEU142" i="1"/>
  <c r="XEU138" i="1"/>
  <c r="XEU130" i="1"/>
  <c r="XEU126" i="1"/>
  <c r="XEU114" i="1"/>
  <c r="XEU94" i="1"/>
  <c r="XEU90" i="1"/>
  <c r="XEU86" i="1"/>
  <c r="XEU74" i="1"/>
  <c r="XEU70" i="1"/>
  <c r="XEU68" i="1"/>
  <c r="XEU60" i="1"/>
  <c r="XEU40" i="1"/>
  <c r="XEU32" i="1"/>
  <c r="XEU28" i="1"/>
  <c r="XEU20" i="1"/>
  <c r="XEU66" i="1"/>
  <c r="XEU54" i="1"/>
  <c r="XEU50" i="1"/>
  <c r="XEU30" i="1"/>
  <c r="XEU26" i="1"/>
  <c r="B2" i="1" l="1"/>
  <c r="XEZ20" i="1" l="1"/>
  <c r="XEZ21" i="1"/>
  <c r="XEZ22" i="1"/>
  <c r="XEZ23" i="1"/>
  <c r="XEZ24" i="1"/>
  <c r="XEZ25" i="1"/>
  <c r="XEZ26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Y20" i="1"/>
  <c r="XEY21" i="1"/>
  <c r="XEY22" i="1"/>
  <c r="XEY23" i="1"/>
  <c r="XEY24" i="1"/>
  <c r="XEY25" i="1"/>
  <c r="XEY26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X20" i="1"/>
  <c r="XEX21" i="1"/>
  <c r="XEX22" i="1"/>
  <c r="XEX23" i="1"/>
  <c r="XEX24" i="1"/>
  <c r="XEX25" i="1"/>
  <c r="XEX26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E2" i="1" l="1"/>
  <c r="F2" i="1"/>
  <c r="XFD20" i="1"/>
  <c r="XFD21" i="1"/>
  <c r="XFD22" i="1"/>
  <c r="XFD23" i="1"/>
  <c r="XFD24" i="1"/>
  <c r="XFD25" i="1"/>
  <c r="XFD26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G2" i="1" l="1"/>
  <c r="XEV50" i="1"/>
  <c r="XFA73" i="1"/>
  <c r="XEV93" i="1"/>
  <c r="XEV87" i="1"/>
  <c r="XFA147" i="1"/>
  <c r="XFA194" i="1"/>
  <c r="XFA128" i="1"/>
  <c r="XEV156" i="1"/>
  <c r="XEV161" i="1"/>
  <c r="XFA167" i="1"/>
  <c r="XEV46" i="1"/>
  <c r="XFA162" i="1"/>
  <c r="XEV43" i="1"/>
  <c r="XFA39" i="1"/>
  <c r="XFA134" i="1"/>
  <c r="XEV20" i="1"/>
  <c r="XEV189" i="1"/>
  <c r="XEV65" i="1"/>
  <c r="XEV151" i="1"/>
  <c r="XFA63" i="1"/>
  <c r="XEV191" i="1"/>
  <c r="XEV166" i="1"/>
  <c r="XFA91" i="1"/>
  <c r="XEV196" i="1"/>
  <c r="XFA82" i="1"/>
  <c r="XFA200" i="1"/>
  <c r="XFA106" i="1"/>
  <c r="XEV23" i="1"/>
  <c r="XFA75" i="1"/>
  <c r="XFA109" i="1"/>
  <c r="XEV41" i="1"/>
  <c r="XEV167" i="1"/>
  <c r="XEV36" i="1"/>
  <c r="XFA35" i="1"/>
  <c r="XFA68" i="1"/>
  <c r="XFA174" i="1"/>
  <c r="XEV147" i="1"/>
  <c r="XEV94" i="1"/>
  <c r="XEV144" i="1"/>
  <c r="XEV42" i="1"/>
  <c r="XEV109" i="1"/>
  <c r="XEV28" i="1"/>
  <c r="XEV135" i="1"/>
  <c r="XEV83" i="1"/>
  <c r="XFA118" i="1"/>
  <c r="XEV34" i="1"/>
  <c r="XFA64" i="1"/>
  <c r="XEV124" i="1"/>
  <c r="XEV136" i="1"/>
  <c r="XEV168" i="1"/>
  <c r="XFA126" i="1"/>
  <c r="XEV26" i="1"/>
  <c r="XFA65" i="1"/>
  <c r="XFA152" i="1"/>
  <c r="XEV179" i="1"/>
  <c r="XEV72" i="1"/>
  <c r="XFA202" i="1"/>
  <c r="XFA111" i="1"/>
  <c r="XEV145" i="1"/>
  <c r="XFA173" i="1"/>
  <c r="XFA157" i="1"/>
  <c r="XFA181" i="1"/>
  <c r="XEV171" i="1"/>
  <c r="XEV113" i="1"/>
  <c r="XEV47" i="1"/>
  <c r="XEV30" i="1"/>
  <c r="XFA80" i="1"/>
  <c r="XFA193" i="1"/>
  <c r="XFA62" i="1"/>
  <c r="XFA131" i="1"/>
  <c r="XFA170" i="1"/>
  <c r="XEV92" i="1"/>
  <c r="XFA189" i="1"/>
  <c r="XEV31" i="1"/>
  <c r="XFA176" i="1"/>
  <c r="XFA29" i="1"/>
  <c r="XFA133" i="1"/>
  <c r="XEV106" i="1"/>
  <c r="XFA135" i="1"/>
  <c r="XFA55" i="1"/>
  <c r="XEV172" i="1"/>
  <c r="XEV199" i="1"/>
  <c r="XFA37" i="1"/>
  <c r="XFA45" i="1"/>
  <c r="XEV153" i="1"/>
  <c r="XEV159" i="1"/>
  <c r="XEV100" i="1"/>
  <c r="XEV74" i="1"/>
  <c r="XEV45" i="1"/>
  <c r="XEV66" i="1"/>
  <c r="XEV84" i="1"/>
  <c r="XFA158" i="1"/>
  <c r="XFA201" i="1"/>
  <c r="XEV183" i="1"/>
  <c r="XFA88" i="1"/>
  <c r="XFA154" i="1"/>
  <c r="XEV107" i="1"/>
  <c r="XEV140" i="1"/>
  <c r="XFA105" i="1"/>
  <c r="XFA24" i="1"/>
  <c r="XEV85" i="1"/>
  <c r="XEV170" i="1"/>
  <c r="XFA67" i="1"/>
  <c r="XEV178" i="1"/>
  <c r="XFA183" i="1"/>
  <c r="XEV169" i="1"/>
  <c r="XFA20" i="1"/>
  <c r="XEV69" i="1"/>
  <c r="XFA94" i="1"/>
  <c r="XEV38" i="1"/>
  <c r="XFA52" i="1"/>
  <c r="XFA144" i="1"/>
  <c r="XFA145" i="1"/>
  <c r="XFA182" i="1"/>
  <c r="XFA57" i="1"/>
  <c r="XEV49" i="1"/>
  <c r="XFA22" i="1"/>
  <c r="XFA99" i="1"/>
  <c r="XEV162" i="1"/>
  <c r="XEV40" i="1"/>
  <c r="XFA155" i="1"/>
  <c r="XFA93" i="1"/>
  <c r="XEV193" i="1"/>
  <c r="XFA107" i="1"/>
  <c r="XEV75" i="1"/>
  <c r="XFA40" i="1"/>
  <c r="XFA186" i="1"/>
  <c r="XFA79" i="1"/>
  <c r="XFA70" i="1"/>
  <c r="XFA171" i="1"/>
  <c r="XEV80" i="1"/>
  <c r="XFA114" i="1"/>
  <c r="XFA124" i="1"/>
  <c r="XEV99" i="1"/>
  <c r="XEV103" i="1"/>
  <c r="XFA89" i="1"/>
  <c r="XFA127" i="1"/>
  <c r="XFA168" i="1"/>
  <c r="XEV81" i="1"/>
  <c r="XFA191" i="1"/>
  <c r="XFA108" i="1"/>
  <c r="XFA166" i="1"/>
  <c r="XEV57" i="1"/>
  <c r="XFA96" i="1"/>
  <c r="XFA58" i="1"/>
  <c r="XFA78" i="1"/>
  <c r="XFA122" i="1"/>
  <c r="XFA141" i="1"/>
  <c r="XEV186" i="1"/>
  <c r="XEV165" i="1"/>
  <c r="XFA163" i="1"/>
  <c r="XEV133" i="1"/>
  <c r="XEV95" i="1"/>
  <c r="XEV123" i="1"/>
  <c r="XFA72" i="1"/>
  <c r="XEV71" i="1"/>
  <c r="XFA103" i="1"/>
  <c r="XFA125" i="1"/>
  <c r="XEV137" i="1"/>
  <c r="XEV52" i="1"/>
  <c r="XEV39" i="1"/>
  <c r="XFA113" i="1"/>
  <c r="XEV48" i="1"/>
  <c r="XFA197" i="1"/>
  <c r="XEV188" i="1"/>
  <c r="XEV201" i="1"/>
  <c r="XEV139" i="1"/>
  <c r="XFA117" i="1"/>
  <c r="XFA121" i="1"/>
  <c r="XEV129" i="1"/>
  <c r="XEV108" i="1"/>
  <c r="XFA86" i="1"/>
  <c r="XEV181" i="1"/>
  <c r="XEV118" i="1"/>
  <c r="XFA28" i="1"/>
  <c r="XEV112" i="1"/>
  <c r="XFA160" i="1"/>
  <c r="XFA102" i="1"/>
  <c r="XEV62" i="1"/>
  <c r="XEV68" i="1"/>
  <c r="XEV121" i="1"/>
  <c r="XFA185" i="1"/>
  <c r="XEV55" i="1"/>
  <c r="XFA59" i="1"/>
  <c r="XEV58" i="1"/>
  <c r="XFA48" i="1"/>
  <c r="XFA165" i="1"/>
  <c r="XFA110" i="1"/>
  <c r="XFA44" i="1"/>
  <c r="XFA100" i="1"/>
  <c r="XEV154" i="1"/>
  <c r="XFA184" i="1"/>
  <c r="XEV53" i="1"/>
  <c r="XEV163" i="1"/>
  <c r="XEV195" i="1"/>
  <c r="XEV177" i="1"/>
  <c r="XEV102" i="1"/>
  <c r="XEV96" i="1"/>
  <c r="XEV174" i="1"/>
  <c r="XEV110" i="1"/>
  <c r="XEV35" i="1"/>
  <c r="XFA71" i="1"/>
  <c r="XEV149" i="1"/>
  <c r="XFA41" i="1"/>
  <c r="XFA138" i="1"/>
  <c r="XFA153" i="1"/>
  <c r="XFA188" i="1"/>
  <c r="XFA151" i="1"/>
  <c r="XEV148" i="1"/>
  <c r="XFA195" i="1"/>
  <c r="XFA76" i="1"/>
  <c r="XFA47" i="1"/>
  <c r="XFA26" i="1"/>
  <c r="XEV105" i="1"/>
  <c r="XEV202" i="1"/>
  <c r="XFA53" i="1"/>
  <c r="XEV200" i="1"/>
  <c r="XEV175" i="1"/>
  <c r="XEV70" i="1"/>
  <c r="XFA150" i="1"/>
  <c r="XEV22" i="1"/>
  <c r="XEV79" i="1"/>
  <c r="XFA112" i="1"/>
  <c r="XFA130" i="1"/>
  <c r="XEV111" i="1"/>
  <c r="XEV128" i="1"/>
  <c r="XFA156" i="1"/>
  <c r="XEV101" i="1"/>
  <c r="XEV77" i="1"/>
  <c r="XFA97" i="1"/>
  <c r="XFA104" i="1"/>
  <c r="XEV182" i="1"/>
  <c r="XEV61" i="1"/>
  <c r="XFA159" i="1"/>
  <c r="XFA46" i="1"/>
  <c r="XEV141" i="1"/>
  <c r="XEV116" i="1"/>
  <c r="XFA120" i="1"/>
  <c r="XFA198" i="1"/>
  <c r="XEV59" i="1"/>
  <c r="XEV187" i="1"/>
  <c r="XFA42" i="1"/>
  <c r="XFA190" i="1"/>
  <c r="XEV91" i="1"/>
  <c r="XFA61" i="1"/>
  <c r="XEV37" i="1"/>
  <c r="XFA66" i="1"/>
  <c r="XFA23" i="1"/>
  <c r="XEV97" i="1"/>
  <c r="XFA30" i="1"/>
  <c r="XFA36" i="1"/>
  <c r="XEV78" i="1"/>
  <c r="XFA115" i="1"/>
  <c r="XEV51" i="1"/>
  <c r="XFA136" i="1"/>
  <c r="XFA101" i="1"/>
  <c r="XFA60" i="1"/>
  <c r="XFA56" i="1"/>
  <c r="XEV120" i="1"/>
  <c r="XEV90" i="1"/>
  <c r="XEV88" i="1"/>
  <c r="XEV114" i="1"/>
  <c r="XEV98" i="1"/>
  <c r="XFA95" i="1"/>
  <c r="XEV180" i="1"/>
  <c r="XEV115" i="1"/>
  <c r="XEV21" i="1"/>
  <c r="XEV44" i="1"/>
  <c r="XFA175" i="1"/>
  <c r="XFA149" i="1"/>
  <c r="XFA142" i="1"/>
  <c r="XFA69" i="1"/>
  <c r="XEV32" i="1"/>
  <c r="XEV54" i="1"/>
  <c r="XFA50" i="1"/>
  <c r="XFA140" i="1"/>
  <c r="XEV67" i="1"/>
  <c r="XFA83" i="1"/>
  <c r="XEV146" i="1"/>
  <c r="XEV63" i="1"/>
  <c r="XEV29" i="1"/>
  <c r="XFA74" i="1"/>
  <c r="XFA43" i="1"/>
  <c r="XEV76" i="1"/>
  <c r="XFA192" i="1"/>
  <c r="XFA146" i="1"/>
  <c r="XEV143" i="1"/>
  <c r="XFA87" i="1"/>
  <c r="XFA32" i="1"/>
  <c r="XEV56" i="1"/>
  <c r="XFA33" i="1"/>
  <c r="XFA77" i="1"/>
  <c r="XFA38" i="1"/>
  <c r="XEV173" i="1"/>
  <c r="XFA27" i="1"/>
  <c r="XFA199" i="1"/>
  <c r="XEV73" i="1"/>
  <c r="XFA92" i="1"/>
  <c r="XEV126" i="1"/>
  <c r="XFA34" i="1"/>
  <c r="XFA137" i="1"/>
  <c r="XEV152" i="1"/>
  <c r="XEV185" i="1"/>
  <c r="XFA161" i="1"/>
  <c r="XFA143" i="1"/>
  <c r="XEV27" i="1"/>
  <c r="XEV134" i="1"/>
  <c r="XEV190" i="1"/>
  <c r="XEV157" i="1"/>
  <c r="XFA164" i="1"/>
  <c r="XFA25" i="1"/>
  <c r="XFA196" i="1"/>
  <c r="XFA31" i="1"/>
  <c r="XEV86" i="1"/>
  <c r="XEV142" i="1"/>
  <c r="XEV131" i="1"/>
  <c r="XEV24" i="1"/>
  <c r="XFA98" i="1"/>
  <c r="XEV89" i="1"/>
  <c r="XEV160" i="1"/>
  <c r="XFA139" i="1"/>
  <c r="XFA81" i="1"/>
  <c r="XEV33" i="1"/>
  <c r="XEV198" i="1"/>
  <c r="XEV155" i="1"/>
  <c r="XFA148" i="1"/>
  <c r="XFA21" i="1"/>
  <c r="XFA51" i="1"/>
  <c r="XEV119" i="1"/>
  <c r="XEV192" i="1"/>
  <c r="XEV125" i="1"/>
  <c r="XEV130" i="1"/>
  <c r="XFA187" i="1"/>
  <c r="XFA116" i="1"/>
  <c r="XFA179" i="1"/>
  <c r="XFA180" i="1"/>
  <c r="XFA84" i="1"/>
  <c r="XEV194" i="1"/>
  <c r="XFA178" i="1"/>
  <c r="XFA169" i="1"/>
  <c r="XEV138" i="1"/>
  <c r="XEV82" i="1"/>
  <c r="XEV184" i="1"/>
  <c r="XEV176" i="1"/>
  <c r="XEV164" i="1"/>
  <c r="XEV60" i="1"/>
  <c r="XEV158" i="1"/>
  <c r="XEV127" i="1"/>
  <c r="XEV25" i="1"/>
  <c r="XFA132" i="1"/>
  <c r="XEV122" i="1"/>
  <c r="XFA54" i="1"/>
  <c r="XEV64" i="1"/>
  <c r="XEV197" i="1"/>
  <c r="XFA90" i="1"/>
  <c r="XFA119" i="1"/>
  <c r="XFA172" i="1"/>
  <c r="XFA129" i="1"/>
  <c r="XEV104" i="1"/>
  <c r="XEV150" i="1"/>
  <c r="XFA85" i="1"/>
  <c r="XEV132" i="1"/>
  <c r="XFA177" i="1"/>
  <c r="XFA123" i="1"/>
  <c r="XFA49" i="1"/>
  <c r="XEV117" i="1"/>
  <c r="C2" i="1" l="1"/>
  <c r="D2" i="1"/>
</calcChain>
</file>

<file path=xl/sharedStrings.xml><?xml version="1.0" encoding="utf-8"?>
<sst xmlns="http://schemas.openxmlformats.org/spreadsheetml/2006/main" count="465" uniqueCount="364">
  <si>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</si>
  <si>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</si>
  <si>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</si>
  <si>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</si>
  <si>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</si>
  <si>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</si>
  <si>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</si>
  <si>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</si>
  <si>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</si>
  <si>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</si>
  <si>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</si>
  <si>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</si>
  <si>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</si>
  <si>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</si>
  <si>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</si>
  <si>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</si>
  <si>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</si>
  <si>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</si>
  <si>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</si>
  <si>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</si>
  <si>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Brandfort *</t>
  </si>
  <si>
    <t>No Out-Loading. Fumigation.</t>
  </si>
  <si>
    <t>Hoopstad</t>
  </si>
  <si>
    <t>Willemsrust</t>
  </si>
  <si>
    <t>Odendaalsrus</t>
  </si>
  <si>
    <t>SST</t>
  </si>
  <si>
    <t>Mispah</t>
  </si>
  <si>
    <t>No Out-Loading. Scheduled Maintenance.</t>
  </si>
  <si>
    <t>OVK</t>
  </si>
  <si>
    <t>Modderpoort</t>
  </si>
  <si>
    <t>Schoonspruit</t>
  </si>
  <si>
    <t>Protespan</t>
  </si>
  <si>
    <t>SUNS Call 060 966 6867. Silo G271</t>
  </si>
  <si>
    <t>Bloemfontein *</t>
  </si>
  <si>
    <t>No Out-Loading. Power Outage for x Days</t>
  </si>
  <si>
    <t>Koppies</t>
  </si>
  <si>
    <t>SWK Kameel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</si>
  <si>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</si>
  <si>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</si>
  <si>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</si>
  <si>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</si>
  <si>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</si>
  <si>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</si>
  <si>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</si>
  <si>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</si>
  <si>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</si>
  <si>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</si>
  <si>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</si>
  <si>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</si>
  <si>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</si>
  <si>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</si>
  <si>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</si>
  <si>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</si>
  <si>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</si>
  <si>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</si>
  <si>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</si>
  <si>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</si>
  <si>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</si>
  <si>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</si>
  <si>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</si>
  <si>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</si>
  <si>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</si>
  <si>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</si>
  <si>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</si>
  <si>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</si>
  <si>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</si>
  <si>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</si>
  <si>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</si>
  <si>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</si>
  <si>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</si>
  <si>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</si>
  <si>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</si>
  <si>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</si>
  <si>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</si>
  <si>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</si>
  <si>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</si>
  <si>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</si>
  <si>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</si>
  <si>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</si>
  <si>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</si>
  <si>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</si>
  <si>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</si>
  <si>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</si>
  <si>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</si>
  <si>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</si>
  <si>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</si>
  <si>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</si>
  <si>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</si>
  <si>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</si>
  <si>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</si>
  <si>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</si>
  <si>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</si>
  <si>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</si>
  <si>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</si>
  <si>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</si>
  <si>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</si>
  <si>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</si>
  <si>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</si>
  <si>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</si>
  <si>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</si>
  <si>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</si>
  <si>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</si>
  <si>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</si>
  <si>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</si>
  <si>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</si>
  <si>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</si>
  <si>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</si>
  <si>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</si>
  <si>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</si>
  <si>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</si>
  <si>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</si>
  <si>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</si>
  <si>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</si>
  <si>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</si>
  <si>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</si>
  <si>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</si>
  <si>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</si>
  <si>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</si>
  <si>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</si>
  <si>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</si>
  <si>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</si>
  <si>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</si>
  <si>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</si>
  <si>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</si>
  <si>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</si>
  <si>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</si>
  <si>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</si>
  <si>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</si>
  <si>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</si>
  <si>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</si>
  <si>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</si>
  <si>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</si>
  <si>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</si>
  <si>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</si>
  <si>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</si>
  <si>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</si>
  <si>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</si>
  <si>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</si>
  <si>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</si>
  <si>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</si>
  <si>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</si>
  <si>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</si>
  <si>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</si>
  <si>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</si>
  <si>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</si>
  <si>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</si>
  <si>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</si>
  <si>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</si>
  <si>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</si>
  <si>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</si>
  <si>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</si>
  <si>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</si>
  <si>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</si>
  <si>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</si>
  <si>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</si>
  <si>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</si>
  <si>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</si>
  <si>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</si>
  <si>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</si>
  <si>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</si>
  <si>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</si>
  <si>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</si>
  <si>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</si>
  <si>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</si>
  <si>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</si>
  <si>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</si>
  <si>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</si>
  <si>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</si>
  <si>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</si>
  <si>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</si>
  <si>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</si>
  <si>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</si>
  <si>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</si>
  <si>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</si>
  <si>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</si>
  <si>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</si>
  <si>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</si>
  <si>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</si>
  <si>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</si>
  <si>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</si>
  <si>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</si>
  <si>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</si>
  <si>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</si>
  <si>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</si>
  <si>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</si>
  <si>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</si>
  <si>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</si>
  <si>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</si>
  <si>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</si>
  <si>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</si>
  <si>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</si>
  <si>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</si>
  <si>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</si>
  <si>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</si>
  <si>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</si>
  <si>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</si>
  <si>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</si>
  <si>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</si>
  <si>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</si>
  <si>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</si>
  <si>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</si>
  <si>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</si>
  <si>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</si>
  <si>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</si>
  <si>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</si>
  <si>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</si>
  <si>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</si>
  <si>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</si>
  <si>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</si>
  <si>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</si>
  <si>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</si>
  <si>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</si>
  <si>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</si>
  <si>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</si>
  <si>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</si>
  <si>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</si>
  <si>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</si>
  <si>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</si>
  <si>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</si>
  <si>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</si>
  <si>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</si>
  <si>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</si>
  <si>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</si>
  <si>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</si>
  <si>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</si>
  <si>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</si>
  <si>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</si>
  <si>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</si>
  <si>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</si>
  <si>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</si>
  <si>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</si>
  <si>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</si>
  <si>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</si>
  <si>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</si>
  <si>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</si>
  <si>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</si>
  <si>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</si>
  <si>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</si>
  <si>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</si>
  <si>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</si>
  <si>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</si>
  <si>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</si>
  <si>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</si>
  <si>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</si>
  <si>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</si>
  <si>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</si>
  <si>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</si>
  <si>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</si>
  <si>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</si>
  <si>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</si>
  <si>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</si>
  <si>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</si>
  <si>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</si>
  <si>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</si>
  <si>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</si>
  <si>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</si>
  <si>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</si>
  <si>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</si>
  <si>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</si>
  <si>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</si>
  <si>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</si>
  <si>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</si>
  <si>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</si>
  <si>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</si>
  <si>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</si>
  <si>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</si>
  <si>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</si>
  <si>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</si>
  <si>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</si>
  <si>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</si>
  <si>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</si>
  <si>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</si>
  <si>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</si>
  <si>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Petrusburg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</si>
  <si>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</si>
  <si>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</si>
  <si>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</si>
  <si>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</si>
  <si>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</si>
  <si>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</si>
  <si>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</si>
  <si>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</si>
  <si>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</si>
  <si>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</si>
  <si>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</si>
  <si>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</si>
  <si>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</si>
  <si>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</si>
  <si>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</si>
  <si>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</si>
  <si>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</si>
  <si>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</si>
  <si>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</si>
  <si>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</si>
  <si>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</si>
  <si>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</si>
  <si>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</si>
  <si>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</si>
  <si>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</si>
  <si>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</si>
  <si>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</si>
  <si>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</si>
  <si>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</si>
  <si>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</si>
  <si>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</si>
  <si>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</si>
  <si>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</si>
  <si>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</si>
  <si>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</si>
  <si>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</si>
  <si>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</si>
  <si>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</si>
  <si>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</si>
  <si>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</si>
  <si>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</si>
  <si>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</si>
  <si>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</si>
  <si>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</si>
  <si>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</si>
  <si>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</si>
  <si>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</si>
  <si>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</si>
  <si>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</si>
  <si>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</si>
  <si>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</si>
  <si>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</si>
  <si>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</si>
  <si>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</si>
  <si>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</si>
  <si>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</si>
  <si>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</si>
  <si>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</si>
  <si>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</si>
  <si>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</si>
  <si>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</si>
  <si>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</si>
  <si>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</si>
  <si>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</si>
  <si>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</si>
  <si>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</si>
  <si>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Call 060 966 6862. Silo G261</t>
  </si>
  <si>
    <t>Call 060 966 6823. Silo G260</t>
  </si>
  <si>
    <t>SOYA Call 060 966 6868. Silo G230</t>
  </si>
  <si>
    <t>SUNS Call 060 966 6823. Silo G260</t>
  </si>
  <si>
    <t>SUNS Call 060 966 6851. Silo G253</t>
  </si>
  <si>
    <t>SUNS Call 060 966 6852. Silo G231</t>
  </si>
  <si>
    <t>SOYA/ SUNS Call 082 806 9429. Silo G132</t>
  </si>
  <si>
    <t>Call 060 966 6827. Silo G268</t>
  </si>
  <si>
    <t>SOYA Call 060 966 6867. Silo G271</t>
  </si>
  <si>
    <t>SUNS Call 060 966 6831. Silo G228</t>
  </si>
  <si>
    <t>SOYA Call 060 966 6840. Silo G222</t>
  </si>
  <si>
    <t>SOYA Call 060 966 6834. Silo G233</t>
  </si>
  <si>
    <t>WMAZ Call 060 966 6860. Silo G258</t>
  </si>
  <si>
    <t>WEAT Call 060 966 6846. G214</t>
  </si>
  <si>
    <t>WEAT Call 060 966 6871. G255</t>
  </si>
  <si>
    <t>Breaking on outloading point. SOYA Call 060 966 6855. G234</t>
  </si>
  <si>
    <t>Call 060 966 6824. Silo G197</t>
  </si>
  <si>
    <t>SUNS Call 0609666861. Silo G223</t>
  </si>
  <si>
    <t>WEAT Call 060 966 6869. Silo G245</t>
  </si>
  <si>
    <t xml:space="preserve">break down ON elevator </t>
  </si>
  <si>
    <t>SOYA Call 060 966 6855. Silo 234</t>
  </si>
  <si>
    <t>YMAZ Call 060 966 6836. Silo G209</t>
  </si>
  <si>
    <t>YMAZ/SUNS Call 082 805 6412. Silo G151</t>
  </si>
  <si>
    <t>Call 060 966 6858. Silo G259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</si>
</sst>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8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0" xfId="0" applyFont="1"/>
  </cellXfs>
  <cellStyles count="8">
    <cellStyle name="cbstyle_1235" xfId="6" xr:uid="{00000000-0005-0000-0000-000000000000}"/>
    <cellStyle name="Normal" xfId="0" builtinId="0"/>
    <cellStyle name="Normal 2 5" xfId="7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6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1199484</xdr:colOff>
      <xdr:row>0</xdr:row>
      <xdr:rowOff>135965</xdr:rowOff>
    </xdr:from>
    <xdr:to>
      <xdr:col>6</xdr:col>
      <xdr:colOff>3254562</xdr:colOff>
      <xdr:row>0</xdr:row>
      <xdr:rowOff>666003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210855</xdr:colOff>
      <xdr:row>0</xdr:row>
      <xdr:rowOff>170292</xdr:rowOff>
    </xdr:from>
    <xdr:to>
      <xdr:col>3</xdr:col>
      <xdr:colOff>1697390</xdr:colOff>
      <xdr:row>0</xdr:row>
      <xdr:rowOff>555849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208083</xdr:rowOff>
    </xdr:from>
    <xdr:to>
      <xdr:col>3</xdr:col>
      <xdr:colOff>4078942</xdr:colOff>
      <xdr:row>0</xdr:row>
      <xdr:rowOff>707241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2" totalsRowShown="0" dataDxfId="64">
  <tableColumns count="6">
    <tableColumn id="1" xr3:uid="{00000000-0010-0000-0000-000001000000}" name="Silo Operator" dataDxfId="63"/>
    <tableColumn id="7" xr3:uid="{00000000-0010-0000-0000-000007000000}" name="Location" dataDxfId="62"/>
    <tableColumn id="2" xr3:uid="{00000000-0010-0000-0000-000002000000}" name="Reason" dataDxfId="61"/>
    <tableColumn id="3" xr3:uid="{00000000-0010-0000-0000-000003000000}" name="From Date" dataDxfId="60"/>
    <tableColumn id="4" xr3:uid="{00000000-0010-0000-0000-000004000000}" name="To Date" dataDxfId="59"/>
    <tableColumn id="5" xr3:uid="{00000000-0010-0000-0000-000005000000}" name="Comment" dataDxfId="5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57" dataDxfId="56">
  <autoFilter ref="A1:A10" xr:uid="{00000000-0009-0000-0100-000005000000}"/>
  <tableColumns count="1">
    <tableColumn id="1" xr3:uid="{00000000-0010-0000-0100-000001000000}" name="Reasons" dataDxfId="55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9" zoomScaleNormal="100" workbookViewId="0">
      <selection activeCell="G30" sqref="G30"/>
    </sheetView>
  </sheetViews>
  <sheetFormatPr defaultColWidth="9.109375" defaultRowHeight="14.4" zeroHeight="1" x14ac:dyDescent="0.3"/>
  <cols>
    <col min="1" max="1" width="9.109375" hidden="1" customWidth="1"/>
    <col min="2" max="2" width="16.441406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44140625" customWidth="1"/>
    <col min="8" max="8" width="9.109375" hidden="1" customWidth="1"/>
    <col min="9" max="16374" width="24.5546875" hidden="1" customWidth="1"/>
    <col min="16375" max="16375" width="17" hidden="1" customWidth="1"/>
    <col min="16376" max="16376" width="18.554687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44140625" hidden="1" customWidth="1"/>
    <col min="16382" max="16382" width="13.109375" hidden="1" customWidth="1"/>
    <col min="16383" max="16383" width="19.44140625" hidden="1" customWidth="1"/>
    <col min="16384" max="16384" width="34.441406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IF(AND(AND($XEU$4:$XEU$202)), "", "Silo unavailability is incomplete")</f>
        <v/>
      </c>
      <c r="C2" s="12" t="str">
        <f ca="1">IF(AND(AND($XFA$4:$XFA$202),OR($XFB$4:$XFB$202)), "", "Location is invalid")</f>
        <v/>
      </c>
      <c r="D2" s="12" t="str">
        <f ca="1">IF(AND(AND($XEX4:$XEX202),OR(($XEV$4:$XEV$202))), "", "Reason is invalid")</f>
        <v/>
      </c>
      <c r="E2" s="12" t="str">
        <f>IF(AND(AND($XEY$4:$XEY$202)), "", "Date must be greater than 1 Jan 2017")</f>
        <v/>
      </c>
      <c r="F2" s="12" t="str">
        <f>IF(AND(AND($XEZ$4:$XEZ$202)), "", "Date must be greater than 1 Jan 2017")</f>
        <v/>
      </c>
      <c r="G2" s="12" t="str">
        <f>IF(AND(AND($XFD$4:$XFD$202)),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185</v>
      </c>
      <c r="D4" s="17" t="s">
        <v>27</v>
      </c>
      <c r="E4" s="18">
        <v>45240</v>
      </c>
      <c r="F4" s="18">
        <v>45240</v>
      </c>
      <c r="G4" s="16" t="s">
        <v>340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35</v>
      </c>
      <c r="D5" s="17" t="s">
        <v>21</v>
      </c>
      <c r="E5" s="18">
        <v>45216</v>
      </c>
      <c r="F5" s="18">
        <v>45235</v>
      </c>
      <c r="G5" s="16" t="s">
        <v>341</v>
      </c>
      <c r="XES5">
        <f>IF(ISBLANK(B11),0,1)</f>
        <v>1</v>
      </c>
      <c r="XET5">
        <f>IF(CONCATENATE(C11,D11,E11,F11)&lt;&gt;"",1,0)</f>
        <v>1</v>
      </c>
      <c r="XEU5" s="10">
        <f t="shared" ref="XEU5:XEU68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302</v>
      </c>
      <c r="D6" s="17" t="s">
        <v>21</v>
      </c>
      <c r="E6" s="18">
        <v>45215</v>
      </c>
      <c r="F6" s="18">
        <v>45228</v>
      </c>
      <c r="G6" s="17" t="s">
        <v>342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35</v>
      </c>
      <c r="D7" s="17" t="s">
        <v>21</v>
      </c>
      <c r="E7" s="18">
        <v>45215</v>
      </c>
      <c r="F7" s="18">
        <v>45237</v>
      </c>
      <c r="G7" s="17" t="s">
        <v>343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285</v>
      </c>
      <c r="D8" s="17" t="s">
        <v>21</v>
      </c>
      <c r="E8" s="18">
        <v>45211</v>
      </c>
      <c r="F8" s="18">
        <v>45224</v>
      </c>
      <c r="G8" s="17" t="s">
        <v>344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304</v>
      </c>
      <c r="D9" s="17" t="s">
        <v>21</v>
      </c>
      <c r="E9" s="18">
        <v>45209</v>
      </c>
      <c r="F9" s="18">
        <v>45224</v>
      </c>
      <c r="G9" s="21" t="s">
        <v>345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227</v>
      </c>
      <c r="D10" s="17" t="s">
        <v>21</v>
      </c>
      <c r="E10" s="18">
        <v>45209</v>
      </c>
      <c r="F10" s="18">
        <v>45225</v>
      </c>
      <c r="G10" s="21" t="s">
        <v>346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268</v>
      </c>
      <c r="D11" s="17" t="s">
        <v>21</v>
      </c>
      <c r="E11" s="18">
        <v>45209</v>
      </c>
      <c r="F11" s="18">
        <v>45224</v>
      </c>
      <c r="G11" s="21" t="s">
        <v>347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19</v>
      </c>
      <c r="C12" s="17" t="s">
        <v>31</v>
      </c>
      <c r="D12" s="17" t="s">
        <v>21</v>
      </c>
      <c r="E12" s="18">
        <v>45208</v>
      </c>
      <c r="F12" s="18">
        <v>45225</v>
      </c>
      <c r="G12" s="21" t="s">
        <v>348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19</v>
      </c>
      <c r="C13" s="17" t="s">
        <v>282</v>
      </c>
      <c r="D13" s="17" t="s">
        <v>21</v>
      </c>
      <c r="E13" s="18">
        <v>45208</v>
      </c>
      <c r="F13" s="18">
        <v>45229</v>
      </c>
      <c r="G13" s="21" t="s">
        <v>349</v>
      </c>
      <c r="XES13">
        <f t="shared" ref="XES13:XES44" si="9">IF(ISBLANK(B13),0,1)</f>
        <v>1</v>
      </c>
      <c r="XET13">
        <f t="shared" ref="XET13:XET44" si="10">IF(CONCATENATE(C13,D13,E13,F13)&lt;&gt;"",1,0)</f>
        <v>1</v>
      </c>
      <c r="XEU13" s="10">
        <f t="shared" si="0"/>
        <v>1</v>
      </c>
      <c r="XEV13">
        <f t="shared" ref="XEV13:XEV44" ca="1" si="11">IF(AND(B13&lt;&gt;"",ISNA(VLOOKUP(D13,INDIRECT("Reasons"),1,FALSE))),0,1)</f>
        <v>1</v>
      </c>
      <c r="XEX13">
        <f t="shared" ref="XEX13:XEX44" si="12">IF(AND(B13&lt;&gt;"",ISBLANK(D13)),0,1)</f>
        <v>1</v>
      </c>
      <c r="XEY13">
        <f t="shared" ref="XEY13:XEY44" si="13">IF(AND(B13&lt;&gt;"",ISBLANK(E13)),0,1)</f>
        <v>1</v>
      </c>
      <c r="XEZ13">
        <f t="shared" ref="XEZ13:XEZ44" si="14">IF(AND(B13&lt;&gt;"",ISBLANK(F13)),0,1)</f>
        <v>1</v>
      </c>
      <c r="XFA13">
        <f t="shared" ref="XFA13:XFA44" ca="1" si="15">IF(ISNA(VLOOKUP(C13,INDIRECT(B13),1,FALSE)),0,1)</f>
        <v>1</v>
      </c>
      <c r="XFB13" s="9">
        <f t="shared" ref="XFB13:XFB44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19</v>
      </c>
      <c r="C14" s="17" t="s">
        <v>145</v>
      </c>
      <c r="D14" s="17" t="s">
        <v>21</v>
      </c>
      <c r="E14" s="18">
        <v>45219</v>
      </c>
      <c r="F14" s="18">
        <v>45231</v>
      </c>
      <c r="G14" s="17" t="s">
        <v>350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19</v>
      </c>
      <c r="C15" s="17" t="s">
        <v>31</v>
      </c>
      <c r="D15" s="17" t="s">
        <v>21</v>
      </c>
      <c r="E15" s="18">
        <v>45222</v>
      </c>
      <c r="F15" s="18">
        <v>45238</v>
      </c>
      <c r="G15" s="17" t="s">
        <v>32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 t="s">
        <v>19</v>
      </c>
      <c r="C16" s="17" t="s">
        <v>307</v>
      </c>
      <c r="D16" s="17" t="s">
        <v>21</v>
      </c>
      <c r="E16" s="18">
        <v>45229</v>
      </c>
      <c r="F16" s="18">
        <v>45243</v>
      </c>
      <c r="G16" s="17" t="s">
        <v>351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 t="s">
        <v>19</v>
      </c>
      <c r="C17" s="17" t="s">
        <v>20</v>
      </c>
      <c r="D17" s="17" t="s">
        <v>21</v>
      </c>
      <c r="E17" s="18">
        <v>45219</v>
      </c>
      <c r="F17" s="18">
        <v>45236</v>
      </c>
      <c r="G17" s="17" t="s">
        <v>352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 t="s">
        <v>19</v>
      </c>
      <c r="C18" s="17" t="s">
        <v>252</v>
      </c>
      <c r="D18" s="17" t="s">
        <v>21</v>
      </c>
      <c r="E18" s="18">
        <v>45222</v>
      </c>
      <c r="F18" s="18">
        <v>45235</v>
      </c>
      <c r="G18" s="17" t="s">
        <v>353</v>
      </c>
      <c r="XES18">
        <f t="shared" si="9"/>
        <v>1</v>
      </c>
      <c r="XET18">
        <f t="shared" si="10"/>
        <v>1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 t="s">
        <v>19</v>
      </c>
      <c r="C19" s="17" t="s">
        <v>312</v>
      </c>
      <c r="D19" s="17" t="s">
        <v>21</v>
      </c>
      <c r="E19" s="18">
        <v>45223</v>
      </c>
      <c r="F19" s="18">
        <v>45243</v>
      </c>
      <c r="G19" s="17" t="s">
        <v>354</v>
      </c>
      <c r="XES19">
        <f t="shared" si="9"/>
        <v>1</v>
      </c>
      <c r="XET19">
        <f t="shared" si="10"/>
        <v>1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 t="s">
        <v>19</v>
      </c>
      <c r="C20" s="17" t="s">
        <v>316</v>
      </c>
      <c r="D20" s="17" t="s">
        <v>27</v>
      </c>
      <c r="E20" s="18">
        <v>45222</v>
      </c>
      <c r="F20" s="18">
        <v>45228</v>
      </c>
      <c r="G20" s="16" t="s">
        <v>355</v>
      </c>
      <c r="XES20">
        <f t="shared" si="9"/>
        <v>1</v>
      </c>
      <c r="XET20">
        <f t="shared" si="10"/>
        <v>1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 t="s">
        <v>19</v>
      </c>
      <c r="C21" s="17" t="s">
        <v>258</v>
      </c>
      <c r="D21" s="17" t="s">
        <v>34</v>
      </c>
      <c r="E21" s="18">
        <v>45224</v>
      </c>
      <c r="F21" s="18">
        <v>45224</v>
      </c>
      <c r="G21" s="17" t="s">
        <v>356</v>
      </c>
      <c r="XES21">
        <f t="shared" si="9"/>
        <v>1</v>
      </c>
      <c r="XET21">
        <f t="shared" si="10"/>
        <v>1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 t="s">
        <v>19</v>
      </c>
      <c r="C22" s="17" t="s">
        <v>171</v>
      </c>
      <c r="D22" s="17" t="s">
        <v>21</v>
      </c>
      <c r="E22" s="18">
        <v>45224</v>
      </c>
      <c r="F22" s="18">
        <v>45235</v>
      </c>
      <c r="G22" s="17" t="s">
        <v>357</v>
      </c>
      <c r="XES22">
        <f t="shared" si="9"/>
        <v>1</v>
      </c>
      <c r="XET22">
        <f t="shared" si="10"/>
        <v>1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 t="s">
        <v>19</v>
      </c>
      <c r="C23" s="17" t="s">
        <v>298</v>
      </c>
      <c r="D23" s="17" t="s">
        <v>21</v>
      </c>
      <c r="E23" s="18">
        <v>45224</v>
      </c>
      <c r="F23" s="18">
        <v>45235</v>
      </c>
      <c r="G23" s="17" t="s">
        <v>358</v>
      </c>
      <c r="XES23">
        <f t="shared" si="9"/>
        <v>1</v>
      </c>
      <c r="XET23">
        <f t="shared" si="10"/>
        <v>1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 t="s">
        <v>39</v>
      </c>
      <c r="C24" s="17" t="s">
        <v>197</v>
      </c>
      <c r="D24" s="17" t="s">
        <v>27</v>
      </c>
      <c r="E24" s="18">
        <v>45225</v>
      </c>
      <c r="F24" s="18">
        <v>45225</v>
      </c>
      <c r="G24" s="17"/>
      <c r="XES24">
        <f t="shared" si="9"/>
        <v>1</v>
      </c>
      <c r="XET24">
        <f t="shared" si="10"/>
        <v>1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 t="s">
        <v>39</v>
      </c>
      <c r="C25" s="17" t="s">
        <v>261</v>
      </c>
      <c r="D25" s="17" t="s">
        <v>147</v>
      </c>
      <c r="E25" s="18">
        <v>45225</v>
      </c>
      <c r="F25" s="18">
        <v>45226</v>
      </c>
      <c r="G25" t="s">
        <v>359</v>
      </c>
      <c r="XES25">
        <f t="shared" si="9"/>
        <v>1</v>
      </c>
      <c r="XET25">
        <f t="shared" si="10"/>
        <v>1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 t="s">
        <v>19</v>
      </c>
      <c r="C26" s="17" t="s">
        <v>36</v>
      </c>
      <c r="D26" s="17" t="s">
        <v>21</v>
      </c>
      <c r="E26" s="18">
        <v>45225</v>
      </c>
      <c r="F26" s="18">
        <v>45243</v>
      </c>
      <c r="G26" s="17" t="s">
        <v>362</v>
      </c>
      <c r="XES26">
        <f t="shared" si="9"/>
        <v>1</v>
      </c>
      <c r="XET26">
        <f t="shared" si="10"/>
        <v>1</v>
      </c>
      <c r="XEU26" s="10">
        <f t="shared" si="0"/>
        <v>1</v>
      </c>
      <c r="XEV26">
        <f t="shared" ca="1" si="11"/>
        <v>1</v>
      </c>
      <c r="XEX26">
        <f t="shared" si="12"/>
        <v>1</v>
      </c>
      <c r="XEY26">
        <f t="shared" si="13"/>
        <v>1</v>
      </c>
      <c r="XEZ26">
        <f t="shared" si="14"/>
        <v>1</v>
      </c>
      <c r="XFA26">
        <f t="shared" ca="1" si="15"/>
        <v>1</v>
      </c>
      <c r="XFB26" s="9">
        <f t="shared" si="16"/>
        <v>1</v>
      </c>
      <c r="XFC26">
        <v>1</v>
      </c>
      <c r="XFD26">
        <f>IF(IFERROR(SEARCH("Other unavailability",Table3[[#This Row],[Reason]],1), 0), IF(LEN(Table3[[#This Row],[Comment]])&gt;0, 1, 0), 1)</f>
        <v>1</v>
      </c>
    </row>
    <row r="27" spans="2:7 16373:16384" x14ac:dyDescent="0.3">
      <c r="B27" s="17" t="s">
        <v>19</v>
      </c>
      <c r="C27" s="17" t="s">
        <v>316</v>
      </c>
      <c r="D27" s="17" t="s">
        <v>21</v>
      </c>
      <c r="E27" s="18">
        <v>45225</v>
      </c>
      <c r="F27" s="18">
        <v>45235</v>
      </c>
      <c r="G27" s="17" t="s">
        <v>360</v>
      </c>
      <c r="XES27">
        <f t="shared" si="9"/>
        <v>1</v>
      </c>
      <c r="XET27">
        <f t="shared" si="10"/>
        <v>1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 t="s">
        <v>19</v>
      </c>
      <c r="C28" s="17" t="s">
        <v>314</v>
      </c>
      <c r="D28" s="17" t="s">
        <v>21</v>
      </c>
      <c r="E28" s="18">
        <v>45225</v>
      </c>
      <c r="F28" s="18">
        <v>45245</v>
      </c>
      <c r="G28" s="17" t="s">
        <v>361</v>
      </c>
      <c r="XES28">
        <f t="shared" si="9"/>
        <v>1</v>
      </c>
      <c r="XET28">
        <f t="shared" si="10"/>
        <v>1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 t="s">
        <v>19</v>
      </c>
      <c r="C29" s="17" t="s">
        <v>66</v>
      </c>
      <c r="D29" s="17" t="s">
        <v>34</v>
      </c>
      <c r="E29" s="18">
        <v>45225</v>
      </c>
      <c r="F29" s="18">
        <v>45225</v>
      </c>
      <c r="G29" s="17" t="s">
        <v>363</v>
      </c>
      <c r="XES29">
        <f t="shared" si="9"/>
        <v>1</v>
      </c>
      <c r="XET29">
        <f t="shared" si="10"/>
        <v>1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D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6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7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4"/>
      <c r="C38" s="14"/>
      <c r="D38" s="14"/>
      <c r="E38" s="15"/>
      <c r="F38" s="15"/>
      <c r="G38" s="16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7"/>
      <c r="C39" s="17"/>
      <c r="D39" s="17"/>
      <c r="E39" s="18"/>
      <c r="F39" s="18"/>
      <c r="G39" s="17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6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4"/>
      <c r="C41" s="14"/>
      <c r="D41" s="14"/>
      <c r="E41" s="15"/>
      <c r="F41" s="15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7"/>
      <c r="C42" s="17"/>
      <c r="D42" s="17"/>
      <c r="E42" s="18"/>
      <c r="F42" s="18"/>
      <c r="G42" s="17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ref="XES45:XES76" si="17">IF(ISBLANK(B45),0,1)</f>
        <v>0</v>
      </c>
      <c r="XET45">
        <f t="shared" ref="XET45:XET76" si="18">IF(CONCATENATE(C45,D45,E45,F45)&lt;&gt;"",1,0)</f>
        <v>0</v>
      </c>
      <c r="XEU45" s="10">
        <f t="shared" si="0"/>
        <v>1</v>
      </c>
      <c r="XEV45">
        <f t="shared" ref="XEV45:XEV76" ca="1" si="19">IF(AND(B45&lt;&gt;"",ISNA(VLOOKUP(D45,INDIRECT("Reasons"),1,FALSE))),0,1)</f>
        <v>1</v>
      </c>
      <c r="XEX45">
        <f t="shared" ref="XEX45:XEX76" si="20">IF(AND(B45&lt;&gt;"",ISBLANK(D45)),0,1)</f>
        <v>1</v>
      </c>
      <c r="XEY45">
        <f t="shared" ref="XEY45:XEY76" si="21">IF(AND(B45&lt;&gt;"",ISBLANK(E45)),0,1)</f>
        <v>1</v>
      </c>
      <c r="XEZ45">
        <f t="shared" ref="XEZ45:XEZ76" si="22">IF(AND(B45&lt;&gt;"",ISBLANK(F45)),0,1)</f>
        <v>1</v>
      </c>
      <c r="XFA45">
        <f t="shared" ref="XFA45:XFA76" ca="1" si="23">IF(ISNA(VLOOKUP(C45,INDIRECT(B45),1,FALSE)),0,1)</f>
        <v>1</v>
      </c>
      <c r="XFB45" s="9">
        <f t="shared" ref="XFB45:XFB76" si="24">IF(AND(B45&lt;&gt;"",ISBLANK(C45)),0,1)</f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si="17"/>
        <v>0</v>
      </c>
      <c r="XET46">
        <f t="shared" si="18"/>
        <v>0</v>
      </c>
      <c r="XEU46" s="10">
        <f t="shared" si="0"/>
        <v>1</v>
      </c>
      <c r="XEV46">
        <f t="shared" ca="1" si="19"/>
        <v>1</v>
      </c>
      <c r="XEX46">
        <f t="shared" si="20"/>
        <v>1</v>
      </c>
      <c r="XEY46">
        <f t="shared" si="21"/>
        <v>1</v>
      </c>
      <c r="XEZ46">
        <f t="shared" si="22"/>
        <v>1</v>
      </c>
      <c r="XFA46">
        <f t="shared" ca="1" si="23"/>
        <v>1</v>
      </c>
      <c r="XFB46" s="9">
        <f t="shared" si="24"/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4"/>
      <c r="C50" s="14"/>
      <c r="D50" s="14"/>
      <c r="E50" s="15"/>
      <c r="F50" s="15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7"/>
      <c r="C51" s="17"/>
      <c r="D51" s="17"/>
      <c r="E51" s="18"/>
      <c r="F51" s="18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6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4"/>
      <c r="C62" s="14"/>
      <c r="D62" s="14"/>
      <c r="E62" s="15"/>
      <c r="F62" s="15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7"/>
      <c r="C63" s="17"/>
      <c r="D63" s="17"/>
      <c r="E63" s="18"/>
      <c r="F63" s="18"/>
      <c r="G63" s="17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ref="XEU69:XEU132" si="25">IF(AND(XES69=0,XET69=1),0,1)</f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si="25"/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5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4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7"/>
      <c r="C75" s="17"/>
      <c r="D75" s="17"/>
      <c r="E75" s="18"/>
      <c r="F75" s="18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ref="XES77:XES108" si="26">IF(ISBLANK(B77),0,1)</f>
        <v>0</v>
      </c>
      <c r="XET77">
        <f t="shared" ref="XET77:XET108" si="27">IF(CONCATENATE(C77,D77,E77,F77)&lt;&gt;"",1,0)</f>
        <v>0</v>
      </c>
      <c r="XEU77" s="10">
        <f t="shared" si="25"/>
        <v>1</v>
      </c>
      <c r="XEV77">
        <f t="shared" ref="XEV77:XEV108" ca="1" si="28">IF(AND(B77&lt;&gt;"",ISNA(VLOOKUP(D77,INDIRECT("Reasons"),1,FALSE))),0,1)</f>
        <v>1</v>
      </c>
      <c r="XEX77">
        <f t="shared" ref="XEX77:XEX108" si="29">IF(AND(B77&lt;&gt;"",ISBLANK(D77)),0,1)</f>
        <v>1</v>
      </c>
      <c r="XEY77">
        <f t="shared" ref="XEY77:XEY108" si="30">IF(AND(B77&lt;&gt;"",ISBLANK(E77)),0,1)</f>
        <v>1</v>
      </c>
      <c r="XEZ77">
        <f t="shared" ref="XEZ77:XEZ108" si="31">IF(AND(B77&lt;&gt;"",ISBLANK(F77)),0,1)</f>
        <v>1</v>
      </c>
      <c r="XFA77">
        <f t="shared" ref="XFA77:XFA108" ca="1" si="32">IF(ISNA(VLOOKUP(C77,INDIRECT(B77),1,FALSE)),0,1)</f>
        <v>1</v>
      </c>
      <c r="XFB77" s="9">
        <f t="shared" ref="XFB77:XFB108" si="33">IF(AND(B77&lt;&gt;"",ISBLANK(C77)),0,1)</f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si="26"/>
        <v>0</v>
      </c>
      <c r="XET78">
        <f t="shared" si="27"/>
        <v>0</v>
      </c>
      <c r="XEU78" s="10">
        <f t="shared" si="25"/>
        <v>1</v>
      </c>
      <c r="XEV78">
        <f t="shared" ca="1" si="28"/>
        <v>1</v>
      </c>
      <c r="XEX78">
        <f t="shared" si="29"/>
        <v>1</v>
      </c>
      <c r="XEY78">
        <f t="shared" si="30"/>
        <v>1</v>
      </c>
      <c r="XEZ78">
        <f t="shared" si="31"/>
        <v>1</v>
      </c>
      <c r="XFA78">
        <f t="shared" ca="1" si="32"/>
        <v>1</v>
      </c>
      <c r="XFB78" s="9">
        <f t="shared" si="33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4"/>
      <c r="C86" s="14"/>
      <c r="D86" s="14"/>
      <c r="E86" s="15"/>
      <c r="F86" s="15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7"/>
      <c r="C87" s="17"/>
      <c r="D87" s="17"/>
      <c r="E87" s="18"/>
      <c r="F87" s="18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6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7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6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7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ref="XES109:XES140" si="34">IF(ISBLANK(B109),0,1)</f>
        <v>0</v>
      </c>
      <c r="XET109">
        <f t="shared" ref="XET109:XET140" si="35">IF(CONCATENATE(C109,D109,E109,F109)&lt;&gt;"",1,0)</f>
        <v>0</v>
      </c>
      <c r="XEU109" s="10">
        <f t="shared" si="25"/>
        <v>1</v>
      </c>
      <c r="XEV109">
        <f t="shared" ref="XEV109:XEV140" ca="1" si="36">IF(AND(B109&lt;&gt;"",ISNA(VLOOKUP(D109,INDIRECT("Reasons"),1,FALSE))),0,1)</f>
        <v>1</v>
      </c>
      <c r="XEX109">
        <f t="shared" ref="XEX109:XEX140" si="37">IF(AND(B109&lt;&gt;"",ISBLANK(D109)),0,1)</f>
        <v>1</v>
      </c>
      <c r="XEY109">
        <f t="shared" ref="XEY109:XEY140" si="38">IF(AND(B109&lt;&gt;"",ISBLANK(E109)),0,1)</f>
        <v>1</v>
      </c>
      <c r="XEZ109">
        <f t="shared" ref="XEZ109:XEZ140" si="39">IF(AND(B109&lt;&gt;"",ISBLANK(F109)),0,1)</f>
        <v>1</v>
      </c>
      <c r="XFA109">
        <f t="shared" ref="XFA109:XFA140" ca="1" si="40">IF(ISNA(VLOOKUP(C109,INDIRECT(B109),1,FALSE)),0,1)</f>
        <v>1</v>
      </c>
      <c r="XFB109" s="9">
        <f t="shared" ref="XFB109:XFB140" si="41">IF(AND(B109&lt;&gt;"",ISBLANK(C109)),0,1)</f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si="34"/>
        <v>0</v>
      </c>
      <c r="XET110">
        <f t="shared" si="35"/>
        <v>0</v>
      </c>
      <c r="XEU110" s="10">
        <f t="shared" si="25"/>
        <v>1</v>
      </c>
      <c r="XEV110">
        <f t="shared" ca="1" si="36"/>
        <v>1</v>
      </c>
      <c r="XEX110">
        <f t="shared" si="37"/>
        <v>1</v>
      </c>
      <c r="XEY110">
        <f t="shared" si="38"/>
        <v>1</v>
      </c>
      <c r="XEZ110">
        <f t="shared" si="39"/>
        <v>1</v>
      </c>
      <c r="XFA110">
        <f t="shared" ca="1" si="40"/>
        <v>1</v>
      </c>
      <c r="XFB110" s="9">
        <f t="shared" si="41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ref="XEU133:XEU196" si="42">IF(AND(XES133=0,XET133=1),0,1)</f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si="42"/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ref="XES141:XES172" si="43">IF(ISBLANK(B141),0,1)</f>
        <v>0</v>
      </c>
      <c r="XET141">
        <f t="shared" ref="XET141:XET172" si="44">IF(CONCATENATE(C141,D141,E141,F141)&lt;&gt;"",1,0)</f>
        <v>0</v>
      </c>
      <c r="XEU141" s="10">
        <f t="shared" si="42"/>
        <v>1</v>
      </c>
      <c r="XEV141">
        <f t="shared" ref="XEV141:XEV172" ca="1" si="45">IF(AND(B141&lt;&gt;"",ISNA(VLOOKUP(D141,INDIRECT("Reasons"),1,FALSE))),0,1)</f>
        <v>1</v>
      </c>
      <c r="XEX141">
        <f t="shared" ref="XEX141:XEX172" si="46">IF(AND(B141&lt;&gt;"",ISBLANK(D141)),0,1)</f>
        <v>1</v>
      </c>
      <c r="XEY141">
        <f t="shared" ref="XEY141:XEY172" si="47">IF(AND(B141&lt;&gt;"",ISBLANK(E141)),0,1)</f>
        <v>1</v>
      </c>
      <c r="XEZ141">
        <f t="shared" ref="XEZ141:XEZ172" si="48">IF(AND(B141&lt;&gt;"",ISBLANK(F141)),0,1)</f>
        <v>1</v>
      </c>
      <c r="XFA141">
        <f t="shared" ref="XFA141:XFA172" ca="1" si="49">IF(ISNA(VLOOKUP(C141,INDIRECT(B141),1,FALSE)),0,1)</f>
        <v>1</v>
      </c>
      <c r="XFB141" s="9">
        <f t="shared" ref="XFB141:XFB172" si="50">IF(AND(B141&lt;&gt;"",ISBLANK(C141)),0,1)</f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si="43"/>
        <v>0</v>
      </c>
      <c r="XET142">
        <f t="shared" si="44"/>
        <v>0</v>
      </c>
      <c r="XEU142" s="10">
        <f t="shared" si="42"/>
        <v>1</v>
      </c>
      <c r="XEV142">
        <f t="shared" ca="1" si="45"/>
        <v>1</v>
      </c>
      <c r="XEX142">
        <f t="shared" si="46"/>
        <v>1</v>
      </c>
      <c r="XEY142">
        <f t="shared" si="47"/>
        <v>1</v>
      </c>
      <c r="XEZ142">
        <f t="shared" si="48"/>
        <v>1</v>
      </c>
      <c r="XFA142">
        <f t="shared" ca="1" si="49"/>
        <v>1</v>
      </c>
      <c r="XFB142" s="9">
        <f t="shared" si="50"/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ref="XES173:XES202" si="51">IF(ISBLANK(B173),0,1)</f>
        <v>0</v>
      </c>
      <c r="XET173">
        <f t="shared" ref="XET173:XET202" si="52">IF(CONCATENATE(C173,D173,E173,F173)&lt;&gt;"",1,0)</f>
        <v>0</v>
      </c>
      <c r="XEU173" s="10">
        <f t="shared" si="42"/>
        <v>1</v>
      </c>
      <c r="XEV173">
        <f t="shared" ref="XEV173:XEV196" ca="1" si="53">IF(AND(B173&lt;&gt;"",ISNA(VLOOKUP(D173,INDIRECT("Reasons"),1,FALSE))),0,1)</f>
        <v>1</v>
      </c>
      <c r="XEX173">
        <f t="shared" ref="XEX173:XEX196" si="54">IF(AND(B173&lt;&gt;"",ISBLANK(D173)),0,1)</f>
        <v>1</v>
      </c>
      <c r="XEY173">
        <f t="shared" ref="XEY173:XEY196" si="55">IF(AND(B173&lt;&gt;"",ISBLANK(E173)),0,1)</f>
        <v>1</v>
      </c>
      <c r="XEZ173">
        <f t="shared" ref="XEZ173:XEZ196" si="56">IF(AND(B173&lt;&gt;"",ISBLANK(F173)),0,1)</f>
        <v>1</v>
      </c>
      <c r="XFA173">
        <f t="shared" ref="XFA173:XFA196" ca="1" si="57">IF(ISNA(VLOOKUP(C173,INDIRECT(B173),1,FALSE)),0,1)</f>
        <v>1</v>
      </c>
      <c r="XFB173" s="9">
        <f t="shared" ref="XFB173:XFB196" si="58">IF(AND(B173&lt;&gt;"",ISBLANK(C173)),0,1)</f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si="51"/>
        <v>0</v>
      </c>
      <c r="XET174">
        <f t="shared" si="52"/>
        <v>0</v>
      </c>
      <c r="XEU174" s="10">
        <f t="shared" si="42"/>
        <v>1</v>
      </c>
      <c r="XEV174">
        <f t="shared" ca="1" si="53"/>
        <v>1</v>
      </c>
      <c r="XEX174">
        <f t="shared" si="54"/>
        <v>1</v>
      </c>
      <c r="XEY174">
        <f t="shared" si="55"/>
        <v>1</v>
      </c>
      <c r="XEZ174">
        <f t="shared" si="56"/>
        <v>1</v>
      </c>
      <c r="XFA174">
        <f t="shared" ca="1" si="57"/>
        <v>1</v>
      </c>
      <c r="XFB174" s="9">
        <f t="shared" si="58"/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ref="XEU197:XEU202" si="59">IF(AND(XES197=0,XET197=1),0,1)</f>
        <v>1</v>
      </c>
      <c r="XEV197">
        <f t="shared" ref="XEV197:XEV202" ca="1" si="60">IF(AND(B197&lt;&gt;"",ISNA(VLOOKUP(D197,INDIRECT("Reasons"),1,FALSE))),0,1)</f>
        <v>1</v>
      </c>
      <c r="XEX197">
        <f t="shared" ref="XEX197:XEX202" si="61">IF(AND(B197&lt;&gt;"",ISBLANK(D197)),0,1)</f>
        <v>1</v>
      </c>
      <c r="XEY197">
        <f t="shared" ref="XEY197:XEY202" si="62">IF(AND(B197&lt;&gt;"",ISBLANK(E197)),0,1)</f>
        <v>1</v>
      </c>
      <c r="XEZ197">
        <f t="shared" ref="XEZ197:XEZ202" si="63">IF(AND(B197&lt;&gt;"",ISBLANK(F197)),0,1)</f>
        <v>1</v>
      </c>
      <c r="XFA197">
        <f t="shared" ref="XFA197:XFA202" ca="1" si="64">IF(ISNA(VLOOKUP(C197,INDIRECT(B197),1,FALSE)),0,1)</f>
        <v>1</v>
      </c>
      <c r="XFB197" s="9">
        <f t="shared" ref="XFB197:XFB202" si="65">IF(AND(B197&lt;&gt;"",ISBLANK(C197)),0,1)</f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si="59"/>
        <v>1</v>
      </c>
      <c r="XEV198">
        <f t="shared" ca="1" si="60"/>
        <v>1</v>
      </c>
      <c r="XEX198">
        <f t="shared" si="61"/>
        <v>1</v>
      </c>
      <c r="XEY198">
        <f t="shared" si="62"/>
        <v>1</v>
      </c>
      <c r="XEZ198">
        <f t="shared" si="63"/>
        <v>1</v>
      </c>
      <c r="XFA198">
        <f t="shared" ca="1" si="64"/>
        <v>1</v>
      </c>
      <c r="XFB198" s="9">
        <f t="shared" si="65"/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/>
  </sheetData>
  <sheetProtection selectLockedCells="1"/>
  <dataConsolidate/>
  <conditionalFormatting sqref="B4:B6">
    <cfRule type="cellIs" dxfId="54" priority="61" operator="equal">
      <formula>$XEU6</formula>
    </cfRule>
  </conditionalFormatting>
  <conditionalFormatting sqref="B4:B8">
    <cfRule type="cellIs" dxfId="53" priority="56" operator="equal">
      <formula>$XEU7</formula>
    </cfRule>
  </conditionalFormatting>
  <conditionalFormatting sqref="B5:B7">
    <cfRule type="cellIs" dxfId="52" priority="65" operator="equal">
      <formula>$XEU5</formula>
    </cfRule>
  </conditionalFormatting>
  <conditionalFormatting sqref="B7:B12">
    <cfRule type="cellIs" dxfId="51" priority="39" operator="equal">
      <formula>$XEU6</formula>
    </cfRule>
  </conditionalFormatting>
  <conditionalFormatting sqref="B9">
    <cfRule type="cellIs" dxfId="50" priority="45" operator="equal">
      <formula>$XEU11</formula>
    </cfRule>
  </conditionalFormatting>
  <conditionalFormatting sqref="B9:B24 B26:B202">
    <cfRule type="cellIs" dxfId="49" priority="13" operator="equal">
      <formula>$XEU9</formula>
    </cfRule>
  </conditionalFormatting>
  <conditionalFormatting sqref="B2:G2">
    <cfRule type="notContainsBlanks" dxfId="48" priority="17985">
      <formula>LEN(TRIM(B2))&gt;0</formula>
    </cfRule>
  </conditionalFormatting>
  <conditionalFormatting sqref="C4:C6">
    <cfRule type="cellIs" dxfId="47" priority="64" operator="equal">
      <formula>$XFB6</formula>
    </cfRule>
    <cfRule type="expression" dxfId="46" priority="63">
      <formula>OR($XFA6=0)</formula>
    </cfRule>
  </conditionalFormatting>
  <conditionalFormatting sqref="C4:C8">
    <cfRule type="cellIs" dxfId="45" priority="59" operator="equal">
      <formula>$XFB7</formula>
    </cfRule>
    <cfRule type="expression" dxfId="44" priority="58">
      <formula>OR($XFA7=0)</formula>
    </cfRule>
  </conditionalFormatting>
  <conditionalFormatting sqref="C5:C7">
    <cfRule type="expression" dxfId="43" priority="67">
      <formula>OR($XFA5=0)</formula>
    </cfRule>
    <cfRule type="cellIs" dxfId="42" priority="68" operator="equal">
      <formula>$XFB5</formula>
    </cfRule>
  </conditionalFormatting>
  <conditionalFormatting sqref="C7:C12">
    <cfRule type="cellIs" dxfId="41" priority="42" operator="equal">
      <formula>$XFB6</formula>
    </cfRule>
    <cfRule type="expression" dxfId="40" priority="41">
      <formula>OR($XFA6=0)</formula>
    </cfRule>
  </conditionalFormatting>
  <conditionalFormatting sqref="C9">
    <cfRule type="cellIs" dxfId="39" priority="48" operator="equal">
      <formula>$XFB11</formula>
    </cfRule>
    <cfRule type="expression" dxfId="38" priority="47">
      <formula>OR($XFA11=0)</formula>
    </cfRule>
  </conditionalFormatting>
  <conditionalFormatting sqref="C9:C24 C26:C202">
    <cfRule type="expression" dxfId="37" priority="14">
      <formula>OR($XFA9=0)</formula>
    </cfRule>
    <cfRule type="cellIs" dxfId="36" priority="15" operator="equal">
      <formula>$XFB9</formula>
    </cfRule>
  </conditionalFormatting>
  <conditionalFormatting sqref="D4:D6">
    <cfRule type="cellIs" dxfId="35" priority="62" operator="equal">
      <formula>$XEX6</formula>
    </cfRule>
  </conditionalFormatting>
  <conditionalFormatting sqref="D4:D8">
    <cfRule type="cellIs" dxfId="34" priority="57" operator="equal">
      <formula>$XEX7</formula>
    </cfRule>
  </conditionalFormatting>
  <conditionalFormatting sqref="D5:D7">
    <cfRule type="cellIs" dxfId="33" priority="66" operator="equal">
      <formula>$XEX5</formula>
    </cfRule>
  </conditionalFormatting>
  <conditionalFormatting sqref="D7:D12">
    <cfRule type="cellIs" dxfId="32" priority="40" operator="equal">
      <formula>$XEX6</formula>
    </cfRule>
  </conditionalFormatting>
  <conditionalFormatting sqref="D9">
    <cfRule type="cellIs" dxfId="31" priority="46" operator="equal">
      <formula>$XEX11</formula>
    </cfRule>
  </conditionalFormatting>
  <conditionalFormatting sqref="D9:D24 D26:D202">
    <cfRule type="cellIs" dxfId="30" priority="16" operator="equal">
      <formula>$XEX9</formula>
    </cfRule>
  </conditionalFormatting>
  <conditionalFormatting sqref="E17:E21 E30:E202">
    <cfRule type="cellIs" dxfId="29" priority="23" operator="equal">
      <formula>$XEY17</formula>
    </cfRule>
  </conditionalFormatting>
  <conditionalFormatting sqref="E4:F16">
    <cfRule type="cellIs" dxfId="28" priority="26" operator="equal">
      <formula>$XEY4</formula>
    </cfRule>
  </conditionalFormatting>
  <conditionalFormatting sqref="E22:F24">
    <cfRule type="cellIs" dxfId="27" priority="17" operator="equal">
      <formula>$XEY22</formula>
    </cfRule>
  </conditionalFormatting>
  <conditionalFormatting sqref="F17:F21">
    <cfRule type="cellIs" dxfId="26" priority="22" operator="equal">
      <formula>$XEY17</formula>
    </cfRule>
  </conditionalFormatting>
  <conditionalFormatting sqref="F24">
    <cfRule type="cellIs" dxfId="25" priority="12" operator="equal">
      <formula>$XEY24</formula>
    </cfRule>
  </conditionalFormatting>
  <conditionalFormatting sqref="F30:F91">
    <cfRule type="cellIs" dxfId="24" priority="1065" operator="equal">
      <formula>$XEZ30</formula>
    </cfRule>
  </conditionalFormatting>
  <conditionalFormatting sqref="F35:F43">
    <cfRule type="cellIs" dxfId="23" priority="1447" operator="equal">
      <formula>$XEY35</formula>
    </cfRule>
  </conditionalFormatting>
  <conditionalFormatting sqref="F92">
    <cfRule type="cellIs" dxfId="22" priority="2577" operator="equal">
      <formula>$XEY92</formula>
    </cfRule>
  </conditionalFormatting>
  <conditionalFormatting sqref="F93:F202">
    <cfRule type="cellIs" dxfId="21" priority="2547" operator="equal">
      <formula>$XEZ93</formula>
    </cfRule>
  </conditionalFormatting>
  <conditionalFormatting sqref="G4:G6">
    <cfRule type="cellIs" dxfId="20" priority="60" operator="equal">
      <formula>$XFD6</formula>
    </cfRule>
  </conditionalFormatting>
  <conditionalFormatting sqref="G4:G8">
    <cfRule type="cellIs" dxfId="19" priority="55" operator="equal">
      <formula>$XFD7</formula>
    </cfRule>
  </conditionalFormatting>
  <conditionalFormatting sqref="G5:G7 G26:G89">
    <cfRule type="cellIs" dxfId="18" priority="69" operator="equal">
      <formula>$XFD5</formula>
    </cfRule>
  </conditionalFormatting>
  <conditionalFormatting sqref="G7:G13">
    <cfRule type="cellIs" dxfId="17" priority="33" operator="equal">
      <formula>$XFD6</formula>
    </cfRule>
  </conditionalFormatting>
  <conditionalFormatting sqref="G9">
    <cfRule type="cellIs" dxfId="16" priority="44" operator="equal">
      <formula>$XFD11</formula>
    </cfRule>
  </conditionalFormatting>
  <conditionalFormatting sqref="G9:G10">
    <cfRule type="cellIs" dxfId="15" priority="43" operator="equal">
      <formula>$XFD9</formula>
    </cfRule>
  </conditionalFormatting>
  <conditionalFormatting sqref="G13:G23">
    <cfRule type="cellIs" dxfId="14" priority="18" operator="equal">
      <formula>$XFD13</formula>
    </cfRule>
  </conditionalFormatting>
  <conditionalFormatting sqref="G24">
    <cfRule type="cellIs" dxfId="13" priority="1670" operator="equal">
      <formula>$XFD23</formula>
    </cfRule>
  </conditionalFormatting>
  <conditionalFormatting sqref="G90">
    <cfRule type="cellIs" dxfId="12" priority="2597" operator="equal">
      <formula>$XFD89</formula>
    </cfRule>
  </conditionalFormatting>
  <conditionalFormatting sqref="G91:G202">
    <cfRule type="cellIs" dxfId="11" priority="2542" operator="equal">
      <formula>$XFD91</formula>
    </cfRule>
  </conditionalFormatting>
  <conditionalFormatting sqref="B25">
    <cfRule type="cellIs" dxfId="10" priority="7" operator="equal">
      <formula>$XEU25</formula>
    </cfRule>
  </conditionalFormatting>
  <conditionalFormatting sqref="C25">
    <cfRule type="expression" dxfId="9" priority="8">
      <formula>OR($XFA25=0)</formula>
    </cfRule>
    <cfRule type="cellIs" dxfId="8" priority="9" operator="equal">
      <formula>$XFB25</formula>
    </cfRule>
  </conditionalFormatting>
  <conditionalFormatting sqref="D25">
    <cfRule type="cellIs" dxfId="7" priority="10" operator="equal">
      <formula>$XEX25</formula>
    </cfRule>
  </conditionalFormatting>
  <conditionalFormatting sqref="E25:F25">
    <cfRule type="cellIs" dxfId="6" priority="11" operator="equal">
      <formula>$XEY25</formula>
    </cfRule>
  </conditionalFormatting>
  <conditionalFormatting sqref="F25">
    <cfRule type="cellIs" dxfId="5" priority="6" operator="equal">
      <formula>$XEY25</formula>
    </cfRule>
  </conditionalFormatting>
  <conditionalFormatting sqref="E26:F26">
    <cfRule type="cellIs" dxfId="4" priority="5" operator="equal">
      <formula>$XEY26</formula>
    </cfRule>
  </conditionalFormatting>
  <conditionalFormatting sqref="E27:F27">
    <cfRule type="cellIs" dxfId="3" priority="4" operator="equal">
      <formula>$XEY27</formula>
    </cfRule>
  </conditionalFormatting>
  <conditionalFormatting sqref="E28:F28">
    <cfRule type="cellIs" dxfId="2" priority="3" operator="equal">
      <formula>$XEY28</formula>
    </cfRule>
  </conditionalFormatting>
  <conditionalFormatting sqref="E29:F29">
    <cfRule type="cellIs" dxfId="1" priority="2" operator="equal">
      <formula>$XEY29</formula>
    </cfRule>
  </conditionalFormatting>
  <conditionalFormatting sqref="F29">
    <cfRule type="cellIs" dxfId="0" priority="1" operator="equal">
      <formula>$XEY29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2" xr:uid="{2F652C7D-1BAE-4F5C-BE84-3DABA470F500}">
      <formula1>INDIRECT(B4)</formula1>
    </dataValidation>
    <dataValidation type="list" allowBlank="1" showInputMessage="1" showErrorMessage="1" sqref="B4:B202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292358-7314-43F4-A899-7EFEDE6374EE}">
          <x14:formula1>
            <xm:f>Lookups!$A$2:$A$10</xm:f>
          </x14:formula1>
          <xm:sqref>D21:D23 D26:D202</xm:sqref>
        </x14:dataValidation>
        <x14:dataValidation type="date" allowBlank="1" showInputMessage="1" showErrorMessage="1" xr:uid="{5EAA6467-9D4B-4C02-A81C-7FC0710DC669}">
          <x14:formula1>
            <xm:f>Lookups!AL28</xm:f>
          </x14:formula1>
          <x14:formula2>
            <xm:f>Lookups!AM28</xm:f>
          </x14:formula2>
          <xm:sqref>E30:E202</xm:sqref>
        </x14:dataValidation>
        <x14:dataValidation type="date" allowBlank="1" showInputMessage="1" showErrorMessage="1" xr:uid="{3E07127D-EEF2-4E6A-B22C-F45533954E54}">
          <x14:formula1>
            <xm:f>Lookups!AL28</xm:f>
          </x14:formula1>
          <x14:formula2>
            <xm:f>Lookups!AM28</xm:f>
          </x14:formula2>
          <xm:sqref>F30:F202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" x14ac:dyDescent="0.3"/>
  <cols>
    <col min="1" max="1" width="26.5546875" customWidth="1"/>
    <col min="2" max="2" width="0.88671875" customWidth="1"/>
    <col min="3" max="3" width="1.109375" customWidth="1"/>
    <col min="4" max="4" width="8.5546875" customWidth="1"/>
    <col min="5" max="5" width="1" customWidth="1"/>
    <col min="6" max="6" width="18.88671875" bestFit="1" customWidth="1"/>
    <col min="7" max="7" width="1.44140625" customWidth="1"/>
    <col min="8" max="8" width="10.5546875" style="1" bestFit="1" customWidth="1"/>
    <col min="9" max="9" width="1.5546875" style="1" customWidth="1"/>
    <col min="10" max="10" width="17.44140625" style="1" bestFit="1" customWidth="1"/>
    <col min="11" max="11" width="1.44140625" style="1" customWidth="1"/>
    <col min="12" max="12" width="17.441406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5546875" style="1" customWidth="1"/>
    <col min="20" max="20" width="15.44140625" style="1" customWidth="1"/>
    <col min="21" max="21" width="1.5546875" style="1" customWidth="1"/>
    <col min="22" max="22" width="12.44140625" style="1" bestFit="1" customWidth="1"/>
    <col min="23" max="23" width="1" style="1" customWidth="1"/>
    <col min="24" max="24" width="10.441406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44140625" style="1" customWidth="1"/>
    <col min="36" max="36" width="10.5546875" style="1" bestFit="1" customWidth="1"/>
    <col min="37" max="37" width="1.44140625" style="1" customWidth="1"/>
    <col min="38" max="38" width="10.109375" style="8" customWidth="1"/>
    <col min="39" max="39" width="10.5546875" bestFit="1" customWidth="1"/>
  </cols>
  <sheetData>
    <row r="1" spans="1:39" x14ac:dyDescent="0.3">
      <c r="A1" s="5" t="s">
        <v>37</v>
      </c>
      <c r="D1" s="5" t="s">
        <v>38</v>
      </c>
      <c r="F1" s="5" t="s">
        <v>39</v>
      </c>
      <c r="H1" s="5" t="s">
        <v>40</v>
      </c>
      <c r="J1" s="5" t="s">
        <v>41</v>
      </c>
      <c r="L1" s="5" t="s">
        <v>42</v>
      </c>
      <c r="N1" s="5" t="s">
        <v>43</v>
      </c>
      <c r="P1" s="5" t="s">
        <v>44</v>
      </c>
      <c r="R1" s="5" t="s">
        <v>45</v>
      </c>
      <c r="T1" s="5" t="s">
        <v>46</v>
      </c>
      <c r="V1" s="5" t="s">
        <v>47</v>
      </c>
      <c r="X1" s="5" t="s">
        <v>28</v>
      </c>
      <c r="Z1" s="5" t="s">
        <v>48</v>
      </c>
      <c r="AB1" s="5" t="s">
        <v>49</v>
      </c>
      <c r="AD1" s="5" t="s">
        <v>25</v>
      </c>
      <c r="AE1" s="20"/>
      <c r="AF1" s="5" t="s">
        <v>19</v>
      </c>
      <c r="AH1" s="5" t="s">
        <v>50</v>
      </c>
      <c r="AJ1" s="5" t="s">
        <v>51</v>
      </c>
      <c r="AL1" s="5" t="s">
        <v>5</v>
      </c>
      <c r="AM1" s="5" t="s">
        <v>6</v>
      </c>
    </row>
    <row r="2" spans="1:39" x14ac:dyDescent="0.3">
      <c r="A2" s="2" t="s">
        <v>52</v>
      </c>
      <c r="D2" s="19" t="s">
        <v>39</v>
      </c>
      <c r="F2" s="1" t="s">
        <v>53</v>
      </c>
      <c r="H2" s="1" t="s">
        <v>54</v>
      </c>
      <c r="J2" s="1" t="s">
        <v>55</v>
      </c>
      <c r="L2" s="1" t="s">
        <v>56</v>
      </c>
      <c r="N2" s="1" t="s">
        <v>57</v>
      </c>
      <c r="P2" s="1" t="s">
        <v>58</v>
      </c>
      <c r="R2" s="1" t="s">
        <v>59</v>
      </c>
      <c r="T2" s="1" t="s">
        <v>60</v>
      </c>
      <c r="V2" s="1" t="s">
        <v>61</v>
      </c>
      <c r="X2" s="1" t="s">
        <v>62</v>
      </c>
      <c r="Z2" s="1" t="s">
        <v>63</v>
      </c>
      <c r="AB2" s="1" t="s">
        <v>64</v>
      </c>
      <c r="AD2" s="1" t="s">
        <v>65</v>
      </c>
      <c r="AF2" s="1" t="s">
        <v>66</v>
      </c>
      <c r="AH2" s="1" t="s">
        <v>67</v>
      </c>
      <c r="AJ2" s="1" t="s">
        <v>68</v>
      </c>
      <c r="AL2" s="8">
        <v>42736</v>
      </c>
      <c r="AM2" s="8">
        <v>44196</v>
      </c>
    </row>
    <row r="3" spans="1:39" x14ac:dyDescent="0.3">
      <c r="A3" s="2" t="s">
        <v>69</v>
      </c>
      <c r="D3" s="19" t="s">
        <v>40</v>
      </c>
      <c r="F3" s="1" t="s">
        <v>70</v>
      </c>
      <c r="L3" s="1" t="s">
        <v>71</v>
      </c>
      <c r="N3" s="1" t="s">
        <v>72</v>
      </c>
      <c r="P3" s="1" t="s">
        <v>73</v>
      </c>
      <c r="T3" s="1" t="s">
        <v>74</v>
      </c>
      <c r="V3" s="1" t="s">
        <v>75</v>
      </c>
      <c r="X3" s="1" t="s">
        <v>76</v>
      </c>
      <c r="AB3" s="1" t="s">
        <v>77</v>
      </c>
      <c r="AD3" s="1" t="s">
        <v>78</v>
      </c>
      <c r="AF3" s="1" t="s">
        <v>79</v>
      </c>
      <c r="AH3" s="1" t="s">
        <v>80</v>
      </c>
      <c r="AJ3" s="1" t="s">
        <v>81</v>
      </c>
    </row>
    <row r="4" spans="1:39" x14ac:dyDescent="0.3">
      <c r="A4" s="2" t="s">
        <v>21</v>
      </c>
      <c r="D4" s="19" t="s">
        <v>41</v>
      </c>
      <c r="F4" s="1" t="s">
        <v>82</v>
      </c>
      <c r="L4" s="1" t="s">
        <v>83</v>
      </c>
      <c r="N4" s="1" t="s">
        <v>84</v>
      </c>
      <c r="P4" s="1" t="s">
        <v>85</v>
      </c>
      <c r="T4" s="1" t="s">
        <v>86</v>
      </c>
      <c r="V4" s="1" t="s">
        <v>87</v>
      </c>
      <c r="X4" s="1" t="s">
        <v>88</v>
      </c>
      <c r="AB4" s="1" t="s">
        <v>89</v>
      </c>
      <c r="AD4" s="1" t="s">
        <v>90</v>
      </c>
      <c r="AF4" s="1" t="s">
        <v>91</v>
      </c>
      <c r="AH4" s="1" t="s">
        <v>92</v>
      </c>
      <c r="AJ4" s="1" t="s">
        <v>93</v>
      </c>
    </row>
    <row r="5" spans="1:39" x14ac:dyDescent="0.3">
      <c r="A5" s="2" t="s">
        <v>34</v>
      </c>
      <c r="D5" s="19" t="s">
        <v>42</v>
      </c>
      <c r="F5" s="1" t="s">
        <v>94</v>
      </c>
      <c r="L5" s="1" t="s">
        <v>95</v>
      </c>
      <c r="N5" s="1" t="s">
        <v>96</v>
      </c>
      <c r="P5" s="1" t="s">
        <v>97</v>
      </c>
      <c r="T5" s="1" t="s">
        <v>98</v>
      </c>
      <c r="V5" s="1" t="s">
        <v>99</v>
      </c>
      <c r="X5" s="1" t="s">
        <v>100</v>
      </c>
      <c r="AB5" s="1" t="s">
        <v>101</v>
      </c>
      <c r="AD5" s="1" t="s">
        <v>102</v>
      </c>
      <c r="AF5" s="1" t="s">
        <v>103</v>
      </c>
      <c r="AJ5" s="1" t="s">
        <v>104</v>
      </c>
    </row>
    <row r="6" spans="1:39" x14ac:dyDescent="0.3">
      <c r="A6" s="2" t="s">
        <v>105</v>
      </c>
      <c r="D6" s="19" t="s">
        <v>43</v>
      </c>
      <c r="F6" s="1" t="s">
        <v>106</v>
      </c>
      <c r="L6" s="1" t="s">
        <v>107</v>
      </c>
      <c r="N6" s="1" t="s">
        <v>108</v>
      </c>
      <c r="P6" s="1" t="s">
        <v>109</v>
      </c>
      <c r="T6" s="1" t="s">
        <v>110</v>
      </c>
      <c r="V6" s="1" t="s">
        <v>111</v>
      </c>
      <c r="X6" s="1" t="s">
        <v>112</v>
      </c>
      <c r="AB6" s="1" t="s">
        <v>113</v>
      </c>
      <c r="AD6" s="1" t="s">
        <v>114</v>
      </c>
      <c r="AF6" s="1" t="s">
        <v>115</v>
      </c>
      <c r="AJ6" s="1" t="s">
        <v>116</v>
      </c>
    </row>
    <row r="7" spans="1:39" x14ac:dyDescent="0.3">
      <c r="A7" s="3" t="s">
        <v>117</v>
      </c>
      <c r="D7" s="19" t="s">
        <v>44</v>
      </c>
      <c r="F7" s="1" t="s">
        <v>118</v>
      </c>
      <c r="L7" s="1" t="s">
        <v>119</v>
      </c>
      <c r="N7" s="1" t="s">
        <v>120</v>
      </c>
      <c r="P7" s="1" t="s">
        <v>121</v>
      </c>
      <c r="T7" s="1" t="s">
        <v>122</v>
      </c>
      <c r="V7" s="1" t="s">
        <v>123</v>
      </c>
      <c r="X7" s="1" t="s">
        <v>29</v>
      </c>
      <c r="AB7" s="1" t="s">
        <v>124</v>
      </c>
      <c r="AD7" s="1" t="s">
        <v>125</v>
      </c>
      <c r="AF7" s="1" t="s">
        <v>33</v>
      </c>
      <c r="AJ7" s="1" t="s">
        <v>126</v>
      </c>
    </row>
    <row r="8" spans="1:39" x14ac:dyDescent="0.3">
      <c r="A8" s="2" t="s">
        <v>127</v>
      </c>
      <c r="D8" s="19" t="s">
        <v>45</v>
      </c>
      <c r="F8" s="1" t="s">
        <v>128</v>
      </c>
      <c r="L8" s="1" t="s">
        <v>129</v>
      </c>
      <c r="P8" s="1" t="s">
        <v>130</v>
      </c>
      <c r="T8" s="1" t="s">
        <v>131</v>
      </c>
      <c r="V8" s="1" t="s">
        <v>132</v>
      </c>
      <c r="X8" s="1" t="s">
        <v>133</v>
      </c>
      <c r="AB8" s="1" t="s">
        <v>134</v>
      </c>
      <c r="AD8" s="1" t="s">
        <v>135</v>
      </c>
      <c r="AF8" s="1" t="s">
        <v>136</v>
      </c>
      <c r="AJ8" s="1" t="s">
        <v>137</v>
      </c>
    </row>
    <row r="9" spans="1:39" x14ac:dyDescent="0.3">
      <c r="A9" s="2" t="s">
        <v>27</v>
      </c>
      <c r="D9" s="19" t="s">
        <v>46</v>
      </c>
      <c r="F9" s="1" t="s">
        <v>138</v>
      </c>
      <c r="L9" s="1" t="s">
        <v>139</v>
      </c>
      <c r="P9" s="1" t="s">
        <v>140</v>
      </c>
      <c r="T9" s="1" t="s">
        <v>141</v>
      </c>
      <c r="V9" s="1" t="s">
        <v>142</v>
      </c>
      <c r="X9" s="1" t="s">
        <v>143</v>
      </c>
      <c r="AB9" s="1" t="s">
        <v>144</v>
      </c>
      <c r="AD9" s="1" t="s">
        <v>26</v>
      </c>
      <c r="AF9" s="1" t="s">
        <v>145</v>
      </c>
      <c r="AJ9" s="1" t="s">
        <v>146</v>
      </c>
    </row>
    <row r="10" spans="1:39" x14ac:dyDescent="0.3">
      <c r="A10" s="2" t="s">
        <v>147</v>
      </c>
      <c r="D10" s="19" t="s">
        <v>47</v>
      </c>
      <c r="F10" s="1" t="s">
        <v>148</v>
      </c>
      <c r="L10" s="1" t="s">
        <v>149</v>
      </c>
      <c r="P10" s="1" t="s">
        <v>150</v>
      </c>
      <c r="T10" s="1" t="s">
        <v>151</v>
      </c>
      <c r="V10" s="1" t="s">
        <v>152</v>
      </c>
      <c r="X10" s="1" t="s">
        <v>96</v>
      </c>
      <c r="AB10" s="1" t="s">
        <v>153</v>
      </c>
      <c r="AD10" s="1" t="s">
        <v>154</v>
      </c>
      <c r="AF10" s="1" t="s">
        <v>20</v>
      </c>
      <c r="AJ10" s="1" t="s">
        <v>155</v>
      </c>
    </row>
    <row r="11" spans="1:39" x14ac:dyDescent="0.3">
      <c r="A11" s="1"/>
      <c r="D11" s="19" t="s">
        <v>28</v>
      </c>
      <c r="F11" s="1" t="s">
        <v>156</v>
      </c>
      <c r="L11" s="1" t="s">
        <v>157</v>
      </c>
      <c r="P11" s="1" t="s">
        <v>158</v>
      </c>
      <c r="T11" s="1" t="s">
        <v>159</v>
      </c>
      <c r="V11" s="1" t="s">
        <v>55</v>
      </c>
      <c r="X11" s="1" t="s">
        <v>160</v>
      </c>
      <c r="AD11" s="1" t="s">
        <v>161</v>
      </c>
      <c r="AF11" s="1" t="s">
        <v>162</v>
      </c>
      <c r="AJ11" s="1" t="s">
        <v>163</v>
      </c>
    </row>
    <row r="12" spans="1:39" x14ac:dyDescent="0.3">
      <c r="A12" s="1"/>
      <c r="D12" s="19" t="s">
        <v>48</v>
      </c>
      <c r="F12" s="1" t="s">
        <v>164</v>
      </c>
      <c r="L12" s="1" t="s">
        <v>165</v>
      </c>
      <c r="P12" s="1" t="s">
        <v>166</v>
      </c>
      <c r="T12" s="1" t="s">
        <v>167</v>
      </c>
      <c r="V12" s="1" t="s">
        <v>168</v>
      </c>
      <c r="X12" s="1" t="s">
        <v>169</v>
      </c>
      <c r="AD12" s="1" t="s">
        <v>170</v>
      </c>
      <c r="AF12" s="1" t="s">
        <v>171</v>
      </c>
      <c r="AJ12" s="1" t="s">
        <v>172</v>
      </c>
    </row>
    <row r="13" spans="1:39" x14ac:dyDescent="0.3">
      <c r="A13" s="1"/>
      <c r="D13" s="19" t="s">
        <v>49</v>
      </c>
      <c r="F13" s="1" t="s">
        <v>173</v>
      </c>
      <c r="P13" s="1" t="s">
        <v>174</v>
      </c>
      <c r="T13" s="1" t="s">
        <v>175</v>
      </c>
      <c r="V13" s="1" t="s">
        <v>176</v>
      </c>
      <c r="X13" s="1" t="s">
        <v>177</v>
      </c>
      <c r="AD13" s="1" t="s">
        <v>178</v>
      </c>
      <c r="AF13" s="1" t="s">
        <v>179</v>
      </c>
      <c r="AJ13" s="1" t="s">
        <v>180</v>
      </c>
    </row>
    <row r="14" spans="1:39" x14ac:dyDescent="0.3">
      <c r="D14" s="19" t="s">
        <v>25</v>
      </c>
      <c r="F14" s="1" t="s">
        <v>181</v>
      </c>
      <c r="P14" s="1" t="s">
        <v>182</v>
      </c>
      <c r="T14" s="1" t="s">
        <v>183</v>
      </c>
      <c r="V14" s="1" t="s">
        <v>184</v>
      </c>
      <c r="AF14" s="1" t="s">
        <v>185</v>
      </c>
      <c r="AJ14" s="1" t="s">
        <v>186</v>
      </c>
    </row>
    <row r="15" spans="1:39" x14ac:dyDescent="0.3">
      <c r="D15" s="19" t="s">
        <v>19</v>
      </c>
      <c r="F15" s="1" t="s">
        <v>187</v>
      </c>
      <c r="P15" s="1" t="s">
        <v>188</v>
      </c>
      <c r="T15" s="1" t="s">
        <v>189</v>
      </c>
      <c r="V15" s="1" t="s">
        <v>134</v>
      </c>
      <c r="AF15" s="1" t="s">
        <v>190</v>
      </c>
      <c r="AJ15" s="1" t="s">
        <v>191</v>
      </c>
    </row>
    <row r="16" spans="1:39" x14ac:dyDescent="0.3">
      <c r="D16" s="19" t="s">
        <v>50</v>
      </c>
      <c r="F16" s="1" t="s">
        <v>192</v>
      </c>
      <c r="T16" s="1" t="s">
        <v>193</v>
      </c>
      <c r="V16" s="1" t="s">
        <v>194</v>
      </c>
      <c r="AF16" s="1" t="s">
        <v>195</v>
      </c>
      <c r="AJ16" s="1" t="s">
        <v>196</v>
      </c>
    </row>
    <row r="17" spans="4:36" x14ac:dyDescent="0.3">
      <c r="D17" s="19" t="s">
        <v>51</v>
      </c>
      <c r="F17" s="1" t="s">
        <v>197</v>
      </c>
      <c r="T17" s="1" t="s">
        <v>198</v>
      </c>
      <c r="AF17" s="1" t="s">
        <v>199</v>
      </c>
      <c r="AJ17" s="1" t="s">
        <v>200</v>
      </c>
    </row>
    <row r="18" spans="4:36" x14ac:dyDescent="0.3">
      <c r="F18" s="1" t="s">
        <v>201</v>
      </c>
      <c r="T18" s="1" t="s">
        <v>202</v>
      </c>
      <c r="AF18" s="1" t="s">
        <v>203</v>
      </c>
      <c r="AJ18" s="1" t="s">
        <v>204</v>
      </c>
    </row>
    <row r="19" spans="4:36" x14ac:dyDescent="0.3">
      <c r="F19" s="1" t="s">
        <v>205</v>
      </c>
      <c r="T19" s="1" t="s">
        <v>206</v>
      </c>
      <c r="AF19" s="1" t="s">
        <v>207</v>
      </c>
      <c r="AJ19" s="1" t="s">
        <v>208</v>
      </c>
    </row>
    <row r="20" spans="4:36" x14ac:dyDescent="0.3">
      <c r="F20" s="1" t="s">
        <v>209</v>
      </c>
      <c r="T20" s="1" t="s">
        <v>210</v>
      </c>
      <c r="AF20" s="1" t="s">
        <v>211</v>
      </c>
      <c r="AJ20" s="1" t="s">
        <v>212</v>
      </c>
    </row>
    <row r="21" spans="4:36" x14ac:dyDescent="0.3">
      <c r="F21" s="1" t="s">
        <v>213</v>
      </c>
      <c r="T21" s="1" t="s">
        <v>214</v>
      </c>
      <c r="AF21" s="1" t="s">
        <v>215</v>
      </c>
      <c r="AJ21" s="1" t="s">
        <v>216</v>
      </c>
    </row>
    <row r="22" spans="4:36" x14ac:dyDescent="0.3">
      <c r="F22" s="1" t="s">
        <v>217</v>
      </c>
      <c r="T22" s="1" t="s">
        <v>218</v>
      </c>
      <c r="AF22" s="1" t="s">
        <v>219</v>
      </c>
      <c r="AJ22" s="1" t="s">
        <v>220</v>
      </c>
    </row>
    <row r="23" spans="4:36" x14ac:dyDescent="0.3">
      <c r="F23" s="1" t="s">
        <v>221</v>
      </c>
      <c r="T23" s="1" t="s">
        <v>222</v>
      </c>
      <c r="AF23" s="1" t="s">
        <v>223</v>
      </c>
      <c r="AJ23" s="1" t="s">
        <v>224</v>
      </c>
    </row>
    <row r="24" spans="4:36" x14ac:dyDescent="0.3">
      <c r="F24" s="1" t="s">
        <v>225</v>
      </c>
      <c r="T24" s="1" t="s">
        <v>226</v>
      </c>
      <c r="AF24" s="1" t="s">
        <v>227</v>
      </c>
    </row>
    <row r="25" spans="4:36" x14ac:dyDescent="0.3">
      <c r="F25" s="1" t="s">
        <v>228</v>
      </c>
      <c r="T25" s="1" t="s">
        <v>229</v>
      </c>
      <c r="AF25" s="1" t="s">
        <v>230</v>
      </c>
    </row>
    <row r="26" spans="4:36" x14ac:dyDescent="0.3">
      <c r="F26" s="1" t="s">
        <v>231</v>
      </c>
      <c r="T26" s="1" t="s">
        <v>232</v>
      </c>
      <c r="AF26" s="1" t="s">
        <v>233</v>
      </c>
    </row>
    <row r="27" spans="4:36" x14ac:dyDescent="0.3">
      <c r="F27" s="1" t="s">
        <v>234</v>
      </c>
      <c r="T27" s="1" t="s">
        <v>235</v>
      </c>
      <c r="AF27" s="1" t="s">
        <v>22</v>
      </c>
    </row>
    <row r="28" spans="4:36" x14ac:dyDescent="0.3">
      <c r="F28" s="1" t="s">
        <v>236</v>
      </c>
      <c r="T28" s="1" t="s">
        <v>237</v>
      </c>
      <c r="AF28" s="1" t="s">
        <v>238</v>
      </c>
    </row>
    <row r="29" spans="4:36" x14ac:dyDescent="0.3">
      <c r="F29" s="1" t="s">
        <v>239</v>
      </c>
      <c r="T29" s="1" t="s">
        <v>240</v>
      </c>
      <c r="AF29" s="1" t="s">
        <v>241</v>
      </c>
    </row>
    <row r="30" spans="4:36" x14ac:dyDescent="0.3">
      <c r="F30" s="1" t="s">
        <v>242</v>
      </c>
      <c r="T30" s="1" t="s">
        <v>243</v>
      </c>
      <c r="AF30" s="1" t="s">
        <v>35</v>
      </c>
    </row>
    <row r="31" spans="4:36" x14ac:dyDescent="0.3">
      <c r="F31" s="1" t="s">
        <v>244</v>
      </c>
      <c r="T31" s="1" t="s">
        <v>245</v>
      </c>
      <c r="AF31" s="1" t="s">
        <v>246</v>
      </c>
    </row>
    <row r="32" spans="4:36" x14ac:dyDescent="0.3">
      <c r="F32" s="1" t="s">
        <v>247</v>
      </c>
      <c r="T32" s="1" t="s">
        <v>248</v>
      </c>
      <c r="AF32" s="1" t="s">
        <v>249</v>
      </c>
    </row>
    <row r="33" spans="6:32" x14ac:dyDescent="0.3">
      <c r="F33" s="1" t="s">
        <v>250</v>
      </c>
      <c r="T33" s="1" t="s">
        <v>251</v>
      </c>
      <c r="AF33" s="1" t="s">
        <v>252</v>
      </c>
    </row>
    <row r="34" spans="6:32" x14ac:dyDescent="0.3">
      <c r="F34" s="1" t="s">
        <v>253</v>
      </c>
      <c r="T34" s="1" t="s">
        <v>254</v>
      </c>
      <c r="AF34" s="1" t="s">
        <v>255</v>
      </c>
    </row>
    <row r="35" spans="6:32" x14ac:dyDescent="0.3">
      <c r="F35" s="1" t="s">
        <v>256</v>
      </c>
      <c r="T35" s="1" t="s">
        <v>257</v>
      </c>
      <c r="AF35" s="1" t="s">
        <v>258</v>
      </c>
    </row>
    <row r="36" spans="6:32" x14ac:dyDescent="0.3">
      <c r="F36" s="1" t="s">
        <v>259</v>
      </c>
      <c r="AF36" s="1" t="s">
        <v>260</v>
      </c>
    </row>
    <row r="37" spans="6:32" x14ac:dyDescent="0.3">
      <c r="F37" s="1" t="s">
        <v>261</v>
      </c>
      <c r="AF37" s="1" t="s">
        <v>262</v>
      </c>
    </row>
    <row r="38" spans="6:32" x14ac:dyDescent="0.3">
      <c r="F38" s="1" t="s">
        <v>263</v>
      </c>
      <c r="AF38" s="1" t="s">
        <v>264</v>
      </c>
    </row>
    <row r="39" spans="6:32" x14ac:dyDescent="0.3">
      <c r="F39" s="1" t="s">
        <v>265</v>
      </c>
      <c r="AF39" s="1" t="s">
        <v>266</v>
      </c>
    </row>
    <row r="40" spans="6:32" x14ac:dyDescent="0.3">
      <c r="F40" s="1" t="s">
        <v>267</v>
      </c>
      <c r="AF40" s="1" t="s">
        <v>268</v>
      </c>
    </row>
    <row r="41" spans="6:32" x14ac:dyDescent="0.3">
      <c r="F41" s="1" t="s">
        <v>269</v>
      </c>
      <c r="AF41" s="1" t="s">
        <v>270</v>
      </c>
    </row>
    <row r="42" spans="6:32" x14ac:dyDescent="0.3">
      <c r="F42" s="1" t="s">
        <v>271</v>
      </c>
      <c r="AF42" s="1" t="s">
        <v>24</v>
      </c>
    </row>
    <row r="43" spans="6:32" x14ac:dyDescent="0.3">
      <c r="F43" s="1" t="s">
        <v>272</v>
      </c>
      <c r="AF43" s="1" t="s">
        <v>273</v>
      </c>
    </row>
    <row r="44" spans="6:32" x14ac:dyDescent="0.3">
      <c r="F44" s="1" t="s">
        <v>274</v>
      </c>
      <c r="AF44" s="1" t="s">
        <v>275</v>
      </c>
    </row>
    <row r="45" spans="6:32" x14ac:dyDescent="0.3">
      <c r="F45" s="1" t="s">
        <v>276</v>
      </c>
      <c r="AF45" s="1" t="s">
        <v>31</v>
      </c>
    </row>
    <row r="46" spans="6:32" x14ac:dyDescent="0.3">
      <c r="F46" s="1" t="s">
        <v>277</v>
      </c>
      <c r="AF46" s="1" t="s">
        <v>278</v>
      </c>
    </row>
    <row r="47" spans="6:32" x14ac:dyDescent="0.3">
      <c r="F47" s="1" t="s">
        <v>279</v>
      </c>
      <c r="AF47" s="1" t="s">
        <v>280</v>
      </c>
    </row>
    <row r="48" spans="6:32" x14ac:dyDescent="0.3">
      <c r="F48" s="1" t="s">
        <v>281</v>
      </c>
      <c r="AF48" s="1" t="s">
        <v>282</v>
      </c>
    </row>
    <row r="49" spans="6:32" x14ac:dyDescent="0.3">
      <c r="F49" s="1" t="s">
        <v>283</v>
      </c>
      <c r="AF49" s="1" t="s">
        <v>30</v>
      </c>
    </row>
    <row r="50" spans="6:32" x14ac:dyDescent="0.3">
      <c r="F50" s="1" t="s">
        <v>284</v>
      </c>
      <c r="AF50" s="1" t="s">
        <v>285</v>
      </c>
    </row>
    <row r="51" spans="6:32" x14ac:dyDescent="0.3">
      <c r="F51" s="1" t="s">
        <v>286</v>
      </c>
      <c r="AF51" s="1" t="s">
        <v>287</v>
      </c>
    </row>
    <row r="52" spans="6:32" x14ac:dyDescent="0.3">
      <c r="F52" s="1" t="s">
        <v>288</v>
      </c>
      <c r="AF52" s="1" t="s">
        <v>289</v>
      </c>
    </row>
    <row r="53" spans="6:32" x14ac:dyDescent="0.3">
      <c r="F53" s="1" t="s">
        <v>290</v>
      </c>
      <c r="AF53" s="1" t="s">
        <v>291</v>
      </c>
    </row>
    <row r="54" spans="6:32" x14ac:dyDescent="0.3">
      <c r="F54" s="1" t="s">
        <v>292</v>
      </c>
      <c r="AF54" s="1" t="s">
        <v>36</v>
      </c>
    </row>
    <row r="55" spans="6:32" x14ac:dyDescent="0.3">
      <c r="F55" s="1" t="s">
        <v>293</v>
      </c>
      <c r="AF55" s="1" t="s">
        <v>294</v>
      </c>
    </row>
    <row r="56" spans="6:32" x14ac:dyDescent="0.3">
      <c r="F56" s="1" t="s">
        <v>295</v>
      </c>
      <c r="AF56" s="1" t="s">
        <v>296</v>
      </c>
    </row>
    <row r="57" spans="6:32" x14ac:dyDescent="0.3">
      <c r="F57" s="1" t="s">
        <v>297</v>
      </c>
      <c r="AF57" s="1" t="s">
        <v>298</v>
      </c>
    </row>
    <row r="58" spans="6:32" x14ac:dyDescent="0.3">
      <c r="F58" s="1" t="s">
        <v>299</v>
      </c>
      <c r="AF58" s="1" t="s">
        <v>300</v>
      </c>
    </row>
    <row r="59" spans="6:32" x14ac:dyDescent="0.3">
      <c r="F59" s="1" t="s">
        <v>301</v>
      </c>
      <c r="AF59" s="1" t="s">
        <v>302</v>
      </c>
    </row>
    <row r="60" spans="6:32" x14ac:dyDescent="0.3">
      <c r="F60" s="1" t="s">
        <v>303</v>
      </c>
      <c r="AF60" s="1" t="s">
        <v>304</v>
      </c>
    </row>
    <row r="61" spans="6:32" x14ac:dyDescent="0.3">
      <c r="F61" s="1" t="s">
        <v>305</v>
      </c>
      <c r="AF61" s="1" t="s">
        <v>54</v>
      </c>
    </row>
    <row r="62" spans="6:32" x14ac:dyDescent="0.3">
      <c r="F62" s="1" t="s">
        <v>306</v>
      </c>
      <c r="AF62" s="1" t="s">
        <v>307</v>
      </c>
    </row>
    <row r="63" spans="6:32" x14ac:dyDescent="0.3">
      <c r="F63" s="1" t="s">
        <v>26</v>
      </c>
      <c r="AF63" s="1" t="s">
        <v>308</v>
      </c>
    </row>
    <row r="64" spans="6:32" x14ac:dyDescent="0.3">
      <c r="F64" s="1" t="s">
        <v>309</v>
      </c>
      <c r="AF64" s="1" t="s">
        <v>310</v>
      </c>
    </row>
    <row r="65" spans="6:32" x14ac:dyDescent="0.3">
      <c r="F65" s="1" t="s">
        <v>311</v>
      </c>
      <c r="AF65" s="1" t="s">
        <v>312</v>
      </c>
    </row>
    <row r="66" spans="6:32" x14ac:dyDescent="0.3">
      <c r="F66" s="1" t="s">
        <v>313</v>
      </c>
      <c r="AF66" s="1" t="s">
        <v>314</v>
      </c>
    </row>
    <row r="67" spans="6:32" x14ac:dyDescent="0.3">
      <c r="F67" s="1" t="s">
        <v>315</v>
      </c>
      <c r="AF67" s="1" t="s">
        <v>316</v>
      </c>
    </row>
    <row r="68" spans="6:32" x14ac:dyDescent="0.3">
      <c r="F68" s="1" t="s">
        <v>317</v>
      </c>
      <c r="AF68" s="1" t="s">
        <v>23</v>
      </c>
    </row>
    <row r="69" spans="6:32" x14ac:dyDescent="0.3">
      <c r="F69" s="1" t="s">
        <v>318</v>
      </c>
      <c r="AF69" s="1" t="s">
        <v>319</v>
      </c>
    </row>
    <row r="70" spans="6:32" x14ac:dyDescent="0.3">
      <c r="F70" s="1" t="s">
        <v>320</v>
      </c>
      <c r="AF70" s="1" t="s">
        <v>321</v>
      </c>
    </row>
    <row r="71" spans="6:32" x14ac:dyDescent="0.3">
      <c r="F71" s="1" t="s">
        <v>322</v>
      </c>
      <c r="AF71" s="1" t="s">
        <v>323</v>
      </c>
    </row>
    <row r="72" spans="6:32" x14ac:dyDescent="0.3">
      <c r="F72" s="1" t="s">
        <v>324</v>
      </c>
    </row>
    <row r="73" spans="6:32" x14ac:dyDescent="0.3">
      <c r="F73" s="1" t="s">
        <v>325</v>
      </c>
    </row>
    <row r="74" spans="6:32" x14ac:dyDescent="0.3">
      <c r="F74" s="1" t="s">
        <v>326</v>
      </c>
    </row>
    <row r="75" spans="6:32" x14ac:dyDescent="0.3">
      <c r="F75" s="1" t="s">
        <v>327</v>
      </c>
    </row>
    <row r="76" spans="6:32" x14ac:dyDescent="0.3">
      <c r="F76" s="1" t="s">
        <v>328</v>
      </c>
    </row>
    <row r="77" spans="6:32" x14ac:dyDescent="0.3">
      <c r="F77" s="1" t="s">
        <v>329</v>
      </c>
    </row>
    <row r="78" spans="6:32" x14ac:dyDescent="0.3">
      <c r="F78" s="1" t="s">
        <v>330</v>
      </c>
    </row>
    <row r="79" spans="6:32" x14ac:dyDescent="0.3">
      <c r="F79" s="1" t="s">
        <v>331</v>
      </c>
    </row>
    <row r="80" spans="6:32" x14ac:dyDescent="0.3">
      <c r="F80" s="1" t="s">
        <v>332</v>
      </c>
    </row>
    <row r="81" spans="6:6" x14ac:dyDescent="0.3">
      <c r="F81" s="1" t="s">
        <v>333</v>
      </c>
    </row>
    <row r="82" spans="6:6" x14ac:dyDescent="0.3">
      <c r="F82" s="1" t="s">
        <v>334</v>
      </c>
    </row>
    <row r="83" spans="6:6" x14ac:dyDescent="0.3">
      <c r="F83" s="1" t="s">
        <v>335</v>
      </c>
    </row>
    <row r="84" spans="6:6" x14ac:dyDescent="0.3">
      <c r="F84" s="1" t="s">
        <v>336</v>
      </c>
    </row>
    <row r="85" spans="6:6" x14ac:dyDescent="0.3">
      <c r="F85" s="1" t="s">
        <v>337</v>
      </c>
    </row>
    <row r="86" spans="6:6" x14ac:dyDescent="0.3">
      <c r="F86" s="1" t="s">
        <v>338</v>
      </c>
    </row>
    <row r="87" spans="6:6" x14ac:dyDescent="0.3">
      <c r="F87" s="1" t="s">
        <v>339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Props1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75E35A-A797-44D4-A7F9-8DB96FF9B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2023-10-26T10:48:59Z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</Properties>
</file>