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uyoM\Desktop\"/>
    </mc:Choice>
  </mc:AlternateContent>
  <xr:revisionPtr revIDLastSave="0" documentId="13_ncr:1_{A506D080-4AD7-4F40-B5E3-786378384A90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S29" i="1" l="1"/>
  <c r="XET29" i="1"/>
  <c r="XEV29" i="1"/>
  <c r="XEU29" i="1" l="1"/>
  <c r="XEX29" i="1"/>
  <c r="XEY29" i="1"/>
  <c r="XEZ29" i="1"/>
  <c r="XFB29" i="1"/>
  <c r="XFD29" i="1"/>
  <c r="XET4" i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19" i="1"/>
  <c r="XET20" i="1"/>
  <c r="XET21" i="1"/>
  <c r="XET22" i="1"/>
  <c r="XET23" i="1"/>
  <c r="XET24" i="1"/>
  <c r="XET25" i="1"/>
  <c r="XET26" i="1"/>
  <c r="XET27" i="1"/>
  <c r="XET28" i="1"/>
  <c r="XET30" i="1"/>
  <c r="XET31" i="1"/>
  <c r="XET32" i="1"/>
  <c r="XET33" i="1"/>
  <c r="XET34" i="1"/>
  <c r="XET35" i="1"/>
  <c r="XET36" i="1"/>
  <c r="XET37" i="1"/>
  <c r="XET38" i="1"/>
  <c r="XET39" i="1"/>
  <c r="XET40" i="1"/>
  <c r="XET41" i="1"/>
  <c r="XET43" i="1"/>
  <c r="XET44" i="1"/>
  <c r="XET45" i="1"/>
  <c r="XET46" i="1"/>
  <c r="XET47" i="1"/>
  <c r="XET48" i="1"/>
  <c r="XET49" i="1"/>
  <c r="XET50" i="1"/>
  <c r="XET51" i="1"/>
  <c r="XET52" i="1"/>
  <c r="XET53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ET110" i="1"/>
  <c r="XET111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19" i="1"/>
  <c r="XFB20" i="1"/>
  <c r="XFB21" i="1"/>
  <c r="XFB22" i="1"/>
  <c r="XFB23" i="1"/>
  <c r="XFB24" i="1"/>
  <c r="XFB25" i="1"/>
  <c r="XFB26" i="1"/>
  <c r="XFB27" i="1"/>
  <c r="XFB28" i="1"/>
  <c r="XFB30" i="1"/>
  <c r="XFB31" i="1"/>
  <c r="XFB32" i="1"/>
  <c r="XFB33" i="1"/>
  <c r="XFB34" i="1"/>
  <c r="XFB35" i="1"/>
  <c r="XFB36" i="1"/>
  <c r="XFB37" i="1"/>
  <c r="XFB38" i="1"/>
  <c r="XFB39" i="1"/>
  <c r="XFB40" i="1"/>
  <c r="XFB41" i="1"/>
  <c r="XFB43" i="1"/>
  <c r="XFB44" i="1"/>
  <c r="XFB45" i="1"/>
  <c r="XFB46" i="1"/>
  <c r="XFB47" i="1"/>
  <c r="XFB48" i="1"/>
  <c r="XFB49" i="1"/>
  <c r="XFB50" i="1"/>
  <c r="XFB51" i="1"/>
  <c r="XFB52" i="1"/>
  <c r="XFB53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FB110" i="1"/>
  <c r="XFB111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19" i="1"/>
  <c r="XES20" i="1"/>
  <c r="XES21" i="1"/>
  <c r="XES22" i="1"/>
  <c r="XES23" i="1"/>
  <c r="XES24" i="1"/>
  <c r="XES25" i="1"/>
  <c r="XES26" i="1"/>
  <c r="XES27" i="1"/>
  <c r="XES28" i="1"/>
  <c r="XES30" i="1"/>
  <c r="XES31" i="1"/>
  <c r="XES32" i="1"/>
  <c r="XES33" i="1"/>
  <c r="XES34" i="1"/>
  <c r="XES35" i="1"/>
  <c r="XES36" i="1"/>
  <c r="XES37" i="1"/>
  <c r="XES38" i="1"/>
  <c r="XES39" i="1"/>
  <c r="XES40" i="1"/>
  <c r="XES41" i="1"/>
  <c r="XES43" i="1"/>
  <c r="XES44" i="1"/>
  <c r="XES45" i="1"/>
  <c r="XES46" i="1"/>
  <c r="XES47" i="1"/>
  <c r="XES48" i="1"/>
  <c r="XES49" i="1"/>
  <c r="XES50" i="1"/>
  <c r="XES51" i="1"/>
  <c r="XES52" i="1"/>
  <c r="XES53" i="1"/>
  <c r="XES54" i="1"/>
  <c r="XES55" i="1"/>
  <c r="XEU55" i="1" s="1"/>
  <c r="XES56" i="1"/>
  <c r="XES57" i="1"/>
  <c r="XES58" i="1"/>
  <c r="XES59" i="1"/>
  <c r="XEU59" i="1" s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U75" i="1" s="1"/>
  <c r="XES76" i="1"/>
  <c r="XES77" i="1"/>
  <c r="XES78" i="1"/>
  <c r="XES79" i="1"/>
  <c r="XEU79" i="1" s="1"/>
  <c r="XES80" i="1"/>
  <c r="XES81" i="1"/>
  <c r="XES82" i="1"/>
  <c r="XES83" i="1"/>
  <c r="XEU83" i="1" s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U95" i="1" s="1"/>
  <c r="XES96" i="1"/>
  <c r="XES97" i="1"/>
  <c r="XES98" i="1"/>
  <c r="XES99" i="1"/>
  <c r="XES100" i="1"/>
  <c r="XES101" i="1"/>
  <c r="XES102" i="1"/>
  <c r="XES103" i="1"/>
  <c r="XEU103" i="1" s="1"/>
  <c r="XES104" i="1"/>
  <c r="XES105" i="1"/>
  <c r="XES106" i="1"/>
  <c r="XES107" i="1"/>
  <c r="XES108" i="1"/>
  <c r="XES109" i="1"/>
  <c r="XES110" i="1"/>
  <c r="XES111" i="1"/>
  <c r="XFA29" i="1"/>
  <c r="XEU43" i="1" l="1"/>
  <c r="XEU31" i="1"/>
  <c r="XEU27" i="1"/>
  <c r="XEU15" i="1"/>
  <c r="XEU11" i="1"/>
  <c r="XEU7" i="1"/>
  <c r="XEU106" i="1"/>
  <c r="XEU98" i="1"/>
  <c r="XEU90" i="1"/>
  <c r="XEU82" i="1"/>
  <c r="XEU78" i="1"/>
  <c r="XEU74" i="1"/>
  <c r="XEU70" i="1"/>
  <c r="XEU66" i="1"/>
  <c r="XEU62" i="1"/>
  <c r="XEU58" i="1"/>
  <c r="XEU54" i="1"/>
  <c r="XEU50" i="1"/>
  <c r="XEU46" i="1"/>
  <c r="XEU38" i="1"/>
  <c r="XEU34" i="1"/>
  <c r="XEU30" i="1"/>
  <c r="XEU26" i="1"/>
  <c r="XEU14" i="1"/>
  <c r="XEU110" i="1"/>
  <c r="XEU102" i="1"/>
  <c r="XEU94" i="1"/>
  <c r="XEU86" i="1"/>
  <c r="XEU10" i="1"/>
  <c r="XEU6" i="1"/>
  <c r="XEU45" i="1"/>
  <c r="XEU41" i="1"/>
  <c r="XEU37" i="1"/>
  <c r="XEU33" i="1"/>
  <c r="XEU25" i="1"/>
  <c r="XEU22" i="1"/>
  <c r="XEU21" i="1"/>
  <c r="XEU19" i="1"/>
  <c r="XEU18" i="1"/>
  <c r="XEU9" i="1"/>
  <c r="XEU109" i="1"/>
  <c r="XEU93" i="1"/>
  <c r="XEU85" i="1"/>
  <c r="XEU69" i="1"/>
  <c r="XEU89" i="1"/>
  <c r="XEU81" i="1"/>
  <c r="XEU108" i="1"/>
  <c r="XEU104" i="1"/>
  <c r="XEU100" i="1"/>
  <c r="XEU96" i="1"/>
  <c r="XEU92" i="1"/>
  <c r="XEU88" i="1"/>
  <c r="XEU84" i="1"/>
  <c r="XEU80" i="1"/>
  <c r="XEU76" i="1"/>
  <c r="XEU72" i="1"/>
  <c r="XEU68" i="1"/>
  <c r="XEU64" i="1"/>
  <c r="XEU60" i="1"/>
  <c r="XEU56" i="1"/>
  <c r="XEU52" i="1"/>
  <c r="XEU48" i="1"/>
  <c r="XEU44" i="1"/>
  <c r="XEU40" i="1"/>
  <c r="XEU36" i="1"/>
  <c r="XEU32" i="1"/>
  <c r="XEU28" i="1"/>
  <c r="XEU24" i="1"/>
  <c r="XEU20" i="1"/>
  <c r="XEU16" i="1"/>
  <c r="XEU12" i="1"/>
  <c r="XEU8" i="1"/>
  <c r="XEU5" i="1"/>
  <c r="XEU4" i="1"/>
  <c r="XEU105" i="1"/>
  <c r="XEU97" i="1"/>
  <c r="XEU73" i="1"/>
  <c r="XEU65" i="1"/>
  <c r="XEU57" i="1"/>
  <c r="XEU49" i="1"/>
  <c r="XEU17" i="1"/>
  <c r="XEU101" i="1"/>
  <c r="XEU77" i="1"/>
  <c r="XEU61" i="1"/>
  <c r="XEU53" i="1"/>
  <c r="XEU13" i="1"/>
  <c r="XEU111" i="1"/>
  <c r="XEU107" i="1"/>
  <c r="XEU99" i="1"/>
  <c r="XEU91" i="1"/>
  <c r="XEU87" i="1"/>
  <c r="XEU71" i="1"/>
  <c r="XEU67" i="1"/>
  <c r="XEU63" i="1"/>
  <c r="XEU51" i="1"/>
  <c r="XEU47" i="1"/>
  <c r="XEU39" i="1"/>
  <c r="XEU35" i="1"/>
  <c r="XEU23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19" i="1"/>
  <c r="XEZ20" i="1"/>
  <c r="XEZ21" i="1"/>
  <c r="XEZ22" i="1"/>
  <c r="XEZ23" i="1"/>
  <c r="XEZ24" i="1"/>
  <c r="XEZ25" i="1"/>
  <c r="XEZ26" i="1"/>
  <c r="XEZ27" i="1"/>
  <c r="XEZ28" i="1"/>
  <c r="XEZ30" i="1"/>
  <c r="XEZ31" i="1"/>
  <c r="XEZ32" i="1"/>
  <c r="XEZ33" i="1"/>
  <c r="XEZ34" i="1"/>
  <c r="XEZ35" i="1"/>
  <c r="XEZ36" i="1"/>
  <c r="XEZ37" i="1"/>
  <c r="XEZ38" i="1"/>
  <c r="XEZ39" i="1"/>
  <c r="XEZ40" i="1"/>
  <c r="XEZ41" i="1"/>
  <c r="XEZ43" i="1"/>
  <c r="XEZ44" i="1"/>
  <c r="XEZ45" i="1"/>
  <c r="XEZ46" i="1"/>
  <c r="XEZ47" i="1"/>
  <c r="XEZ48" i="1"/>
  <c r="XEZ49" i="1"/>
  <c r="XEZ50" i="1"/>
  <c r="XEZ51" i="1"/>
  <c r="XEZ52" i="1"/>
  <c r="XEZ53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Z110" i="1"/>
  <c r="XEZ111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19" i="1"/>
  <c r="XEY20" i="1"/>
  <c r="XEY21" i="1"/>
  <c r="XEY22" i="1"/>
  <c r="XEY23" i="1"/>
  <c r="XEY24" i="1"/>
  <c r="XEY25" i="1"/>
  <c r="XEY26" i="1"/>
  <c r="XEY27" i="1"/>
  <c r="XEY28" i="1"/>
  <c r="XEY30" i="1"/>
  <c r="XEY31" i="1"/>
  <c r="XEY32" i="1"/>
  <c r="XEY33" i="1"/>
  <c r="XEY34" i="1"/>
  <c r="XEY35" i="1"/>
  <c r="XEY36" i="1"/>
  <c r="XEY37" i="1"/>
  <c r="XEY38" i="1"/>
  <c r="XEY39" i="1"/>
  <c r="XEY40" i="1"/>
  <c r="XEY41" i="1"/>
  <c r="XEY43" i="1"/>
  <c r="XEY44" i="1"/>
  <c r="XEY45" i="1"/>
  <c r="XEY46" i="1"/>
  <c r="XEY47" i="1"/>
  <c r="XEY48" i="1"/>
  <c r="XEY49" i="1"/>
  <c r="XEY50" i="1"/>
  <c r="XEY51" i="1"/>
  <c r="XEY52" i="1"/>
  <c r="XEY53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Y110" i="1"/>
  <c r="XEY111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19" i="1"/>
  <c r="XEX20" i="1"/>
  <c r="XEX21" i="1"/>
  <c r="XEX22" i="1"/>
  <c r="XEX23" i="1"/>
  <c r="XEX24" i="1"/>
  <c r="XEX25" i="1"/>
  <c r="XEX26" i="1"/>
  <c r="XEX27" i="1"/>
  <c r="XEX28" i="1"/>
  <c r="XEX30" i="1"/>
  <c r="XEX31" i="1"/>
  <c r="XEX32" i="1"/>
  <c r="XEX33" i="1"/>
  <c r="XEX34" i="1"/>
  <c r="XEX35" i="1"/>
  <c r="XEX36" i="1"/>
  <c r="XEX37" i="1"/>
  <c r="XEX38" i="1"/>
  <c r="XEX39" i="1"/>
  <c r="XEX40" i="1"/>
  <c r="XEX41" i="1"/>
  <c r="XEX43" i="1"/>
  <c r="XEX44" i="1"/>
  <c r="XEX45" i="1"/>
  <c r="XEX46" i="1"/>
  <c r="XEX47" i="1"/>
  <c r="XEX48" i="1"/>
  <c r="XEX49" i="1"/>
  <c r="XEX50" i="1"/>
  <c r="XEX51" i="1"/>
  <c r="XEX52" i="1"/>
  <c r="XEX53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XEX110" i="1"/>
  <c r="XEX111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30" i="1"/>
  <c r="XFD31" i="1"/>
  <c r="XFD32" i="1"/>
  <c r="XFD33" i="1"/>
  <c r="XFD34" i="1"/>
  <c r="XFD35" i="1"/>
  <c r="XFD36" i="1"/>
  <c r="XFD37" i="1"/>
  <c r="XFD38" i="1"/>
  <c r="XFD39" i="1"/>
  <c r="XFD40" i="1"/>
  <c r="XFD41" i="1"/>
  <c r="XFD43" i="1"/>
  <c r="XFD44" i="1"/>
  <c r="XFD45" i="1"/>
  <c r="XFD46" i="1"/>
  <c r="XFD47" i="1"/>
  <c r="XFD48" i="1"/>
  <c r="XFD49" i="1"/>
  <c r="XFD50" i="1"/>
  <c r="XFD51" i="1"/>
  <c r="XFD52" i="1"/>
  <c r="XFD53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XFD110" i="1"/>
  <c r="XFD111" i="1"/>
  <c r="G2" i="1" l="1"/>
  <c r="XFA55" i="1"/>
  <c r="XFA20" i="1"/>
  <c r="XFA28" i="1"/>
  <c r="XEV94" i="1"/>
  <c r="XEV48" i="1"/>
  <c r="XFA88" i="1"/>
  <c r="XEV39" i="1"/>
  <c r="XFA40" i="1"/>
  <c r="XEV70" i="1"/>
  <c r="XEV73" i="1"/>
  <c r="XEV92" i="1"/>
  <c r="XFA50" i="1"/>
  <c r="XFA4" i="1"/>
  <c r="XFA38" i="1"/>
  <c r="XEV47" i="1"/>
  <c r="XEV65" i="1"/>
  <c r="XFA10" i="1"/>
  <c r="XFA69" i="1"/>
  <c r="XEV109" i="1"/>
  <c r="XEV43" i="1"/>
  <c r="XFA54" i="1"/>
  <c r="XFA60" i="1"/>
  <c r="XFA56" i="1"/>
  <c r="XFA31" i="1"/>
  <c r="XFA63" i="1"/>
  <c r="XFA68" i="1"/>
  <c r="XEV98" i="1"/>
  <c r="XEV5" i="1"/>
  <c r="XEV52" i="1"/>
  <c r="XEV20" i="1"/>
  <c r="XEV63" i="1"/>
  <c r="XFA7" i="1"/>
  <c r="XEV15" i="1"/>
  <c r="XFA33" i="1"/>
  <c r="XFA6" i="1"/>
  <c r="XFA67" i="1"/>
  <c r="XEV44" i="1"/>
  <c r="XFA83" i="1"/>
  <c r="XFA32" i="1"/>
  <c r="XEV107" i="1"/>
  <c r="XEV82" i="1"/>
  <c r="XFA18" i="1"/>
  <c r="XFA109" i="1"/>
  <c r="XFA35" i="1"/>
  <c r="XFA77" i="1"/>
  <c r="XEV108" i="1"/>
  <c r="XFA103" i="1"/>
  <c r="XEV83" i="1"/>
  <c r="XFA89" i="1"/>
  <c r="XFA62" i="1"/>
  <c r="XEV58" i="1"/>
  <c r="XEV90" i="1"/>
  <c r="XEV23" i="1"/>
  <c r="XEV99" i="1"/>
  <c r="XFA75" i="1"/>
  <c r="XFA95" i="1"/>
  <c r="XEV46" i="1"/>
  <c r="XFA96" i="1"/>
  <c r="XFA94" i="1"/>
  <c r="XEV102" i="1"/>
  <c r="XEV11" i="1"/>
  <c r="XEV41" i="1"/>
  <c r="XFA44" i="1"/>
  <c r="XEV30" i="1"/>
  <c r="XEV40" i="1"/>
  <c r="XFA90" i="1"/>
  <c r="XFA12" i="1"/>
  <c r="XEV96" i="1"/>
  <c r="XEV50" i="1"/>
  <c r="XFA70" i="1"/>
  <c r="XFA26" i="1"/>
  <c r="XEV80" i="1"/>
  <c r="XEV104" i="1"/>
  <c r="XFA107" i="1"/>
  <c r="XEV69" i="1"/>
  <c r="XEV18" i="1"/>
  <c r="XFA86" i="1"/>
  <c r="XFA110" i="1"/>
  <c r="XEV66" i="1"/>
  <c r="XFA25" i="1"/>
  <c r="XEV6" i="1"/>
  <c r="XFA101" i="1"/>
  <c r="XFA8" i="1"/>
  <c r="XEV62" i="1"/>
  <c r="XFA74" i="1"/>
  <c r="XFA41" i="1"/>
  <c r="XFA46" i="1"/>
  <c r="XFA48" i="1"/>
  <c r="XFA98" i="1"/>
  <c r="XFA64" i="1"/>
  <c r="XFA52" i="1"/>
  <c r="XFA45" i="1"/>
  <c r="XEV101" i="1"/>
  <c r="XEV28" i="1"/>
  <c r="XEV16" i="1"/>
  <c r="XFA27" i="1"/>
  <c r="XEV64" i="1"/>
  <c r="XEV68" i="1"/>
  <c r="XEV78" i="1"/>
  <c r="XFA19" i="1"/>
  <c r="XEV21" i="1"/>
  <c r="XFA37" i="1"/>
  <c r="XFA24" i="1"/>
  <c r="XFA106" i="1"/>
  <c r="XEV55" i="1"/>
  <c r="XFA73" i="1"/>
  <c r="XFA34" i="1"/>
  <c r="XFA30" i="1"/>
  <c r="XEV34" i="1"/>
  <c r="XEV17" i="1"/>
  <c r="XEV71" i="1"/>
  <c r="XFA76" i="1"/>
  <c r="XEV49" i="1"/>
  <c r="XEV37" i="1"/>
  <c r="XFA84" i="1"/>
  <c r="XFA100" i="1"/>
  <c r="XEV33" i="1"/>
  <c r="XFA57" i="1"/>
  <c r="XFA108" i="1"/>
  <c r="XEV10" i="1"/>
  <c r="XFA72" i="1"/>
  <c r="XEV26" i="1"/>
  <c r="XFA58" i="1"/>
  <c r="XFA78" i="1"/>
  <c r="XEV110" i="1"/>
  <c r="XEV59" i="1"/>
  <c r="XEV86" i="1"/>
  <c r="XFA97" i="1"/>
  <c r="XFA104" i="1"/>
  <c r="XFA66" i="1"/>
  <c r="XEV22" i="1"/>
  <c r="XEV105" i="1"/>
  <c r="XFA15" i="1"/>
  <c r="XEV91" i="1"/>
  <c r="XEV9" i="1"/>
  <c r="XEV32" i="1"/>
  <c r="XEV97" i="1"/>
  <c r="XFA80" i="1"/>
  <c r="XFA111" i="1"/>
  <c r="XFA21" i="1"/>
  <c r="XEV36" i="1"/>
  <c r="XEV89" i="1"/>
  <c r="XFA102" i="1"/>
  <c r="XEV54" i="1"/>
  <c r="XEV100" i="1"/>
  <c r="XFA16" i="1"/>
  <c r="XEV88" i="1"/>
  <c r="XEV38" i="1"/>
  <c r="XEV111" i="1"/>
  <c r="XEV19" i="1"/>
  <c r="XEV51" i="1"/>
  <c r="XEV74" i="1"/>
  <c r="XFA9" i="1"/>
  <c r="XFA79" i="1"/>
  <c r="XFA13" i="1"/>
  <c r="XFA61" i="1"/>
  <c r="XEV13" i="1"/>
  <c r="XFA85" i="1"/>
  <c r="XFA93" i="1"/>
  <c r="XEV24" i="1"/>
  <c r="XEV53" i="1"/>
  <c r="XEV106" i="1"/>
  <c r="XFA5" i="1"/>
  <c r="XFA82" i="1"/>
  <c r="XEV56" i="1"/>
  <c r="XFA71" i="1"/>
  <c r="XFA59" i="1"/>
  <c r="XEV93" i="1"/>
  <c r="XEV103" i="1"/>
  <c r="XEV25" i="1"/>
  <c r="XEV72" i="1"/>
  <c r="XEV8" i="1"/>
  <c r="XEV45" i="1"/>
  <c r="XFA39" i="1"/>
  <c r="XFA65" i="1"/>
  <c r="XFA87" i="1"/>
  <c r="XEV84" i="1"/>
  <c r="XEV75" i="1"/>
  <c r="XEV61" i="1"/>
  <c r="XEV81" i="1"/>
  <c r="XFA53" i="1"/>
  <c r="XFA51" i="1"/>
  <c r="XEV76" i="1"/>
  <c r="XFA11" i="1"/>
  <c r="XFA14" i="1"/>
  <c r="XEV67" i="1"/>
  <c r="XFA92" i="1"/>
  <c r="XFA99" i="1"/>
  <c r="XEV35" i="1"/>
  <c r="XEV14" i="1"/>
  <c r="XFA49" i="1"/>
  <c r="XFA91" i="1"/>
  <c r="XEV7" i="1"/>
  <c r="XEV79" i="1"/>
  <c r="XFA81" i="1"/>
  <c r="XFA43" i="1"/>
  <c r="XFA23" i="1"/>
  <c r="XFA17" i="1"/>
  <c r="XEV77" i="1"/>
  <c r="XEV60" i="1"/>
  <c r="XEV4" i="1"/>
  <c r="XFA47" i="1"/>
  <c r="XFA105" i="1"/>
  <c r="XEV87" i="1"/>
  <c r="XEV95" i="1"/>
  <c r="XEV12" i="1"/>
  <c r="XEV31" i="1"/>
  <c r="XEV57" i="1"/>
  <c r="XFA36" i="1"/>
  <c r="XEV27" i="1"/>
  <c r="XEV85" i="1"/>
  <c r="XFA22" i="1"/>
  <c r="D2" i="1" l="1"/>
  <c r="C2" i="1"/>
</calcChain>
</file>

<file path=xl/sharedStrings.xml><?xml version="1.0" encoding="utf-8"?>
<sst xmlns="http://schemas.openxmlformats.org/spreadsheetml/2006/main" count="539" uniqueCount="381">
  <si>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</si>
  <si>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</si>
  <si>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Silo Operator</t>
  </si>
  <si>
    <t>Location</t>
  </si>
  <si>
    <t>Reason</t>
  </si>
  <si>
    <t>From Date</t>
  </si>
  <si>
    <t>To Date</t>
  </si>
  <si>
    <t>Comment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</si>
  <si>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</si>
  <si>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</si>
  <si>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</si>
  <si>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</si>
  <si>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</si>
  <si>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</si>
  <si>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</si>
  <si>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</si>
  <si>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</si>
  <si>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</si>
  <si>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</si>
  <si>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</si>
  <si>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</si>
  <si>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</si>
  <si>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</si>
  <si>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</si>
  <si>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</si>
  <si>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</si>
  <si>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</si>
  <si>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</si>
  <si>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</si>
  <si>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</si>
  <si>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</si>
  <si>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</si>
  <si>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</si>
  <si>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</si>
  <si>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</si>
  <si>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</si>
  <si>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</si>
  <si>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</si>
  <si>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</si>
  <si>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</si>
  <si>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</si>
  <si>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</si>
  <si>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</si>
  <si>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</si>
  <si>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</si>
  <si>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</si>
  <si>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</si>
  <si>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</si>
  <si>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</si>
  <si>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</si>
  <si>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</si>
  <si>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</si>
  <si>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</si>
  <si>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</si>
  <si>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</si>
  <si>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</si>
  <si>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</si>
  <si>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</si>
  <si>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</si>
  <si>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</si>
  <si>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</si>
  <si>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</si>
  <si>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</si>
  <si>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</si>
  <si>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</si>
  <si>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</si>
  <si>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</si>
  <si>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</si>
  <si>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</si>
  <si>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</si>
  <si>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</si>
  <si>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</si>
  <si>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</si>
  <si>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</si>
  <si>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</si>
  <si>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</si>
  <si>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</si>
  <si>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</si>
  <si>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</si>
  <si>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</si>
  <si>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</si>
  <si>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</si>
  <si>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</si>
  <si>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</si>
  <si>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</si>
  <si>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</si>
  <si>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</si>
  <si>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</si>
  <si>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</si>
  <si>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</si>
  <si>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</si>
  <si>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</si>
  <si>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</si>
  <si>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</si>
  <si>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</si>
  <si>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</si>
  <si>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</si>
  <si>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</si>
  <si>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</si>
  <si>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</si>
  <si>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</si>
  <si>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</si>
  <si>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</si>
  <si>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</si>
  <si>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</si>
  <si>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</si>
  <si>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Goedgedacht Depot *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</si>
  <si>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</si>
  <si>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</si>
  <si>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</si>
  <si>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</si>
  <si>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</si>
  <si>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</si>
  <si>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</si>
  <si>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</si>
  <si>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</si>
  <si>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</si>
  <si>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</si>
  <si>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</si>
  <si>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</si>
  <si>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</si>
  <si>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</si>
  <si>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</si>
  <si>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</si>
  <si>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</si>
  <si>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</si>
  <si>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</si>
  <si>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</si>
  <si>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</si>
  <si>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</si>
  <si>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</si>
  <si>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</si>
  <si>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</si>
  <si>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</si>
  <si>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</si>
  <si>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</si>
  <si>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</si>
  <si>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</si>
  <si>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</si>
  <si>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</si>
  <si>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</si>
  <si>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</si>
  <si>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</si>
  <si>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</si>
  <si>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</si>
  <si>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</si>
  <si>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</si>
  <si>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</si>
  <si>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</si>
  <si>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</si>
  <si>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</si>
  <si>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</si>
  <si>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</si>
  <si>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</si>
  <si>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</si>
  <si>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</si>
  <si>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</si>
  <si>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</si>
  <si>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</si>
  <si>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</si>
  <si>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</si>
  <si>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</si>
  <si>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</si>
  <si>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</si>
  <si>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</si>
  <si>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</si>
  <si>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</si>
  <si>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</si>
  <si>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</si>
  <si>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</si>
  <si>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</si>
  <si>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</si>
  <si>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</si>
  <si>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</si>
  <si>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</si>
  <si>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</si>
  <si>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</si>
  <si>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</si>
  <si>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</si>
  <si>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</si>
  <si>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</si>
  <si>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</si>
  <si>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</si>
  <si>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</si>
  <si>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</si>
  <si>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</si>
  <si>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</si>
  <si>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</si>
  <si>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</si>
  <si>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</si>
  <si>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</si>
  <si>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</si>
  <si>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</si>
  <si>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</si>
  <si>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</si>
  <si>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</si>
  <si>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</si>
  <si>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</si>
  <si>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</si>
  <si>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</si>
  <si>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</si>
  <si>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</si>
  <si>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</si>
  <si>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</si>
  <si>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</si>
  <si>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</si>
  <si>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</si>
  <si>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</si>
  <si>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</si>
  <si>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</si>
  <si>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</si>
  <si>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</si>
  <si>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</si>
  <si>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</si>
  <si>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</si>
  <si>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</si>
  <si>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</si>
  <si>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</si>
  <si>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</si>
  <si>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</si>
  <si>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</si>
  <si>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</si>
  <si>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</si>
  <si>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</si>
  <si>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</si>
  <si>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</si>
  <si>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</si>
  <si>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</si>
  <si>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</si>
  <si>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</si>
  <si>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</si>
  <si>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</si>
  <si>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</si>
  <si>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</si>
  <si>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</si>
  <si>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</si>
  <si>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</si>
  <si>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</si>
  <si>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</si>
  <si>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</si>
  <si>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</si>
  <si>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</si>
  <si>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</si>
  <si>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</si>
  <si>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</si>
  <si>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</si>
  <si>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</si>
  <si>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</si>
  <si>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</si>
  <si>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</si>
  <si>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</si>
  <si>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</si>
  <si>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</si>
  <si>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</si>
  <si>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</si>
  <si>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</si>
  <si>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</si>
  <si>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</si>
  <si>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</si>
  <si>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</si>
  <si>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</si>
  <si>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</si>
  <si>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</si>
  <si>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</si>
  <si>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</si>
  <si>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</si>
  <si>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</si>
  <si>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</si>
  <si>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</si>
  <si>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</si>
  <si>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</si>
  <si>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</si>
  <si>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</si>
  <si>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</si>
  <si>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</si>
  <si>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</si>
  <si>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</si>
  <si>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</si>
  <si>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</si>
  <si>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</si>
  <si>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</si>
  <si>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</si>
  <si>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</si>
  <si>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</si>
  <si>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</si>
  <si>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</si>
  <si>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</si>
  <si>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</si>
  <si>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</si>
  <si>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</si>
  <si>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</si>
  <si>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</si>
  <si>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</si>
  <si>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</si>
  <si>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</si>
  <si>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</si>
  <si>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</si>
  <si>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</si>
  <si>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</si>
  <si>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</si>
  <si>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</si>
  <si>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</si>
  <si>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</si>
  <si>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</si>
  <si>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</si>
  <si>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</si>
  <si>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</si>
  <si>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</si>
  <si>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</si>
  <si>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</si>
  <si>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</si>
  <si>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</si>
  <si>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</si>
  <si>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</si>
  <si>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</si>
  <si>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</si>
  <si>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</si>
  <si>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</si>
  <si>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</si>
  <si>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</si>
  <si>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</si>
  <si>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</si>
  <si>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</si>
  <si>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</si>
  <si>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</si>
  <si>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</si>
  <si>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</si>
  <si>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</si>
  <si>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STT</t>
  </si>
  <si>
    <t>WEAT UNDER 060 9666872</t>
  </si>
  <si>
    <t>060 966 6854 G232</t>
  </si>
  <si>
    <t>No outloading 018 596 1300</t>
  </si>
  <si>
    <t>WEAT B1 - 060 966 6869 G245</t>
  </si>
  <si>
    <t xml:space="preserve">No unloading due to urgent maintenance 060 966 6819 </t>
  </si>
  <si>
    <t>WEAT G255 060 966 6871</t>
  </si>
  <si>
    <t>SUNS G222 060 966  6840</t>
  </si>
  <si>
    <t>YMAZ G209 060 966 6836</t>
  </si>
  <si>
    <t>WEAT B1 G213 060 966 68659</t>
  </si>
  <si>
    <t>ALL COMMODITIES 066 486 4422</t>
  </si>
  <si>
    <t>BSG WEAT G288 060 966 6847</t>
  </si>
  <si>
    <t>No outloading G214 060 966 6846</t>
  </si>
  <si>
    <t>No outloading G193 060 966 6821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</si>
  <si>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</si>
  <si>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</si>
  <si>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</si>
  <si>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</si>
  <si>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</si>
  <si>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</si>
  <si>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</si>
  <si>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</si>
  <si>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</si>
  <si>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</si>
  <si>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</si>
  <si>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</si>
  <si>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</si>
  <si>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No outloading G272 060 966 6826</t>
  </si>
  <si>
    <t>YMAZ G253 060 966 6851</t>
  </si>
  <si>
    <t>No outloading G243 060 966 6817</t>
  </si>
  <si>
    <t>SUNS G241 060 966 6873</t>
  </si>
  <si>
    <t>YMAZ G266 060 966 6854</t>
  </si>
  <si>
    <t>WMAZ 060 966 6835</t>
  </si>
  <si>
    <t>SUNS 060 966 6825</t>
  </si>
  <si>
    <t xml:space="preserve">WEAT 066 301 9555 </t>
  </si>
  <si>
    <t>WEAT 060 966 6830</t>
  </si>
  <si>
    <t>No outloading 060 966 6846</t>
  </si>
  <si>
    <t>No outloading 060 966 6866</t>
  </si>
  <si>
    <t>Eskom Load shedding 060 966 6860</t>
  </si>
  <si>
    <t>Eskom power maintenance 060 966 6822</t>
  </si>
  <si>
    <t>SUNS 060 966 6853</t>
  </si>
  <si>
    <t>WEAT 060 966 6866</t>
  </si>
  <si>
    <t>No outloading 060 966 6819</t>
  </si>
  <si>
    <t>No outloading 066 301 9555</t>
  </si>
  <si>
    <t>BSG WEAT 053 444 1012</t>
  </si>
  <si>
    <t>B2 WEAT 053 444 1012</t>
  </si>
  <si>
    <t>Power shutdown 060 966 6870</t>
  </si>
  <si>
    <t>BSG WEAT 060 966 6852</t>
  </si>
  <si>
    <t>BSG WEAT 060 966 6869</t>
  </si>
  <si>
    <t>No outloading 060 966 6862</t>
  </si>
  <si>
    <t>ALL COMMODITIES -MAINTENANCE ON OUTLOADING SCALES  0828083847</t>
  </si>
  <si>
    <t>060 966 6821</t>
  </si>
  <si>
    <t>No outloading 053 421 9158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</si>
</sst>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86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1196944</xdr:colOff>
      <xdr:row>0</xdr:row>
      <xdr:rowOff>130885</xdr:rowOff>
    </xdr:from>
    <xdr:to>
      <xdr:col>6</xdr:col>
      <xdr:colOff>3259642</xdr:colOff>
      <xdr:row>0</xdr:row>
      <xdr:rowOff>668543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212125</xdr:colOff>
      <xdr:row>0</xdr:row>
      <xdr:rowOff>167752</xdr:rowOff>
    </xdr:from>
    <xdr:to>
      <xdr:col>3</xdr:col>
      <xdr:colOff>1692310</xdr:colOff>
      <xdr:row>0</xdr:row>
      <xdr:rowOff>550769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210623</xdr:rowOff>
    </xdr:from>
    <xdr:to>
      <xdr:col>3</xdr:col>
      <xdr:colOff>4078942</xdr:colOff>
      <xdr:row>0</xdr:row>
      <xdr:rowOff>702161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11" totalsRowShown="0" dataDxfId="18">
  <tableColumns count="8">
    <tableColumn id="1" xr3:uid="{00000000-0010-0000-0000-000001000000}" name="Silo Operator" dataDxfId="17"/>
    <tableColumn id="7" xr3:uid="{00000000-0010-0000-0000-000007000000}" name="Location" dataDxfId="16"/>
    <tableColumn id="2" xr3:uid="{00000000-0010-0000-0000-000002000000}" name="Reason" dataDxfId="15"/>
    <tableColumn id="3" xr3:uid="{00000000-0010-0000-0000-000003000000}" name="From Date" dataDxfId="14"/>
    <tableColumn id="4" xr3:uid="{00000000-0010-0000-0000-000004000000}" name="To Date" dataDxfId="13"/>
    <tableColumn id="5" xr3:uid="{00000000-0010-0000-0000-000005000000}" name="Comment" dataDxfId="12"/>
    <tableColumn id="6" xr3:uid="{16A2F88E-D19B-4482-9D09-DB1C6F0268E1}" name="Column1" dataDxfId="11"/>
    <tableColumn id="8" xr3:uid="{91FA4AEF-6F2A-4703-8433-70519BF767A3}" name="Column2" dataDxfId="1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9" dataDxfId="8">
  <autoFilter ref="A1:A10" xr:uid="{00000000-0009-0000-0100-000005000000}"/>
  <tableColumns count="1">
    <tableColumn id="1" xr3:uid="{00000000-0010-0000-0100-000001000000}" name="Reasons" dataDxfId="7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27" zoomScaleNormal="100" workbookViewId="0">
      <selection activeCell="C51" sqref="C51"/>
    </sheetView>
  </sheetViews>
  <sheetFormatPr defaultColWidth="9.109375" defaultRowHeight="14.4" zeroHeight="1" x14ac:dyDescent="0.3"/>
  <cols>
    <col min="1" max="1" width="9.109375" hidden="1" customWidth="1"/>
    <col min="2" max="2" width="16.33203125" customWidth="1"/>
    <col min="3" max="3" width="32.44140625" customWidth="1"/>
    <col min="4" max="4" width="66.109375" customWidth="1"/>
    <col min="5" max="5" width="22.5546875" style="4" customWidth="1"/>
    <col min="6" max="6" width="22.88671875" style="4" customWidth="1"/>
    <col min="7" max="7" width="53.5546875" customWidth="1"/>
    <col min="8" max="8" width="9.109375" hidden="1" customWidth="1"/>
    <col min="9" max="16374" width="24.6640625" hidden="1" customWidth="1"/>
    <col min="16375" max="16375" width="17" hidden="1" customWidth="1"/>
    <col min="16376" max="16376" width="18.6640625" hidden="1" customWidth="1"/>
    <col min="16377" max="16378" width="17.44140625" hidden="1" customWidth="1"/>
    <col min="16379" max="16379" width="19" hidden="1" customWidth="1"/>
    <col min="16380" max="16380" width="17.44140625" hidden="1" customWidth="1"/>
    <col min="16381" max="16381" width="18.33203125" hidden="1" customWidth="1"/>
    <col min="16382" max="16382" width="13.109375" hidden="1" customWidth="1"/>
    <col min="16383" max="16383" width="19.44140625" hidden="1" customWidth="1"/>
    <col min="16384" max="16384" width="34.33203125" hidden="1" customWidth="1"/>
  </cols>
  <sheetData>
    <row r="1" spans="1:9 16373:16384" ht="72" customHeight="1" x14ac:dyDescent="0.3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">
      <c r="A2" s="7"/>
      <c r="B2" s="12" t="str">
        <f>IF(AND(AND($XEU$4:$XEU$111)), "", "Silo unavailability is incomplete")</f>
        <v/>
      </c>
      <c r="C2" s="12" t="str">
        <f ca="1">IF(AND(AND($XFA$4:$XFA$111),OR($XFB$4:$XFB$111)), "", "Location is invalid")</f>
        <v/>
      </c>
      <c r="D2" s="12" t="str">
        <f ca="1">IF(AND(AND($XEX4:$XEX111),OR(($XEV$4:$XEV$111))), "", "Reason is invalid")</f>
        <v/>
      </c>
      <c r="E2" s="12" t="str">
        <f>IF(AND(AND($XEY$4:$XEY$111)), "", "Date must be greater than 1 Jan 2017")</f>
        <v/>
      </c>
      <c r="F2" s="12" t="str">
        <f>IF(AND(AND($XEZ$4:$XEZ$111)), "", "Date must be greater than 1 Jan 2017")</f>
        <v/>
      </c>
      <c r="G2" s="12" t="str">
        <f>IF(AND(AND($XFD$4:$XFD$111)), "", "Please provide a valid comment when the reason is `Other unavailability reason. Please supply a comment`")</f>
        <v/>
      </c>
    </row>
    <row r="3" spans="1:9 16373:16384" x14ac:dyDescent="0.3">
      <c r="B3" t="s">
        <v>2</v>
      </c>
      <c r="C3" t="s">
        <v>3</v>
      </c>
      <c r="D3" t="s">
        <v>4</v>
      </c>
      <c r="E3" s="4" t="s">
        <v>5</v>
      </c>
      <c r="F3" s="4" t="s">
        <v>6</v>
      </c>
      <c r="G3" t="s">
        <v>7</v>
      </c>
      <c r="H3" t="s">
        <v>8</v>
      </c>
      <c r="I3" t="s">
        <v>9</v>
      </c>
      <c r="XES3" t="s">
        <v>10</v>
      </c>
      <c r="XET3" t="s">
        <v>11</v>
      </c>
      <c r="XEU3" t="s">
        <v>12</v>
      </c>
      <c r="XEV3" t="s">
        <v>13</v>
      </c>
      <c r="XEX3" t="s">
        <v>14</v>
      </c>
      <c r="XEY3" t="s">
        <v>15</v>
      </c>
      <c r="XEZ3" t="s">
        <v>16</v>
      </c>
      <c r="XFA3" t="s">
        <v>17</v>
      </c>
      <c r="XFB3" t="s">
        <v>18</v>
      </c>
      <c r="XFC3" t="s">
        <v>19</v>
      </c>
      <c r="XFD3" t="s">
        <v>20</v>
      </c>
    </row>
    <row r="4" spans="1:9 16373:16384" x14ac:dyDescent="0.3">
      <c r="B4" s="18" t="s">
        <v>21</v>
      </c>
      <c r="C4" s="18" t="s">
        <v>138</v>
      </c>
      <c r="D4" s="18" t="s">
        <v>25</v>
      </c>
      <c r="E4" s="19">
        <v>44615</v>
      </c>
      <c r="F4" s="19">
        <v>44630</v>
      </c>
      <c r="G4" s="18" t="s">
        <v>335</v>
      </c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41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Row],[Reason]],1), 0), IF(LEN(Table3[[#This Row],[Comment]])&gt;0, 1, 0), 1)</f>
        <v>1</v>
      </c>
    </row>
    <row r="5" spans="1:9 16373:16384" x14ac:dyDescent="0.3">
      <c r="B5" s="18" t="s">
        <v>21</v>
      </c>
      <c r="C5" s="18" t="s">
        <v>303</v>
      </c>
      <c r="D5" s="18" t="s">
        <v>25</v>
      </c>
      <c r="E5" s="19">
        <v>44611</v>
      </c>
      <c r="F5" s="19">
        <v>44634</v>
      </c>
      <c r="G5" s="18" t="s">
        <v>329</v>
      </c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Row],[Reason]],1), 0), IF(LEN(Table3[[#This Row],[Comment]])&gt;0, 1, 0), 1)</f>
        <v>1</v>
      </c>
    </row>
    <row r="6" spans="1:9 16373:16384" x14ac:dyDescent="0.3">
      <c r="B6" s="18" t="s">
        <v>21</v>
      </c>
      <c r="C6" s="18" t="s">
        <v>283</v>
      </c>
      <c r="D6" s="18" t="s">
        <v>25</v>
      </c>
      <c r="E6" s="19">
        <v>44603</v>
      </c>
      <c r="F6" s="19">
        <v>44617</v>
      </c>
      <c r="G6" s="18" t="s">
        <v>332</v>
      </c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Row],[Reason]],1), 0), IF(LEN(Table3[[#This Row],[Comment]])&gt;0, 1, 0), 1)</f>
        <v>1</v>
      </c>
    </row>
    <row r="7" spans="1:9 16373:16384" x14ac:dyDescent="0.3">
      <c r="B7" s="18" t="s">
        <v>37</v>
      </c>
      <c r="C7" s="18" t="s">
        <v>77</v>
      </c>
      <c r="D7" s="18" t="s">
        <v>23</v>
      </c>
      <c r="E7" s="19">
        <v>44634</v>
      </c>
      <c r="F7" s="19">
        <v>44648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Row],[Reason]],1), 0), IF(LEN(Table3[[#This Row],[Comment]])&gt;0, 1, 0), 1)</f>
        <v>1</v>
      </c>
    </row>
    <row r="8" spans="1:9 16373:16384" x14ac:dyDescent="0.3">
      <c r="B8" s="18" t="s">
        <v>37</v>
      </c>
      <c r="C8" s="18" t="s">
        <v>162</v>
      </c>
      <c r="D8" s="18" t="s">
        <v>23</v>
      </c>
      <c r="E8" s="19">
        <v>44684</v>
      </c>
      <c r="F8" s="19">
        <v>44694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Row],[Reason]],1), 0), IF(LEN(Table3[[#This Row],[Comment]])&gt;0, 1, 0), 1)</f>
        <v>1</v>
      </c>
    </row>
    <row r="9" spans="1:9 16373:16384" x14ac:dyDescent="0.3">
      <c r="B9" s="18" t="s">
        <v>37</v>
      </c>
      <c r="C9" s="18" t="s">
        <v>90</v>
      </c>
      <c r="D9" s="18" t="s">
        <v>23</v>
      </c>
      <c r="E9" s="19">
        <v>44704</v>
      </c>
      <c r="F9" s="19">
        <v>44715</v>
      </c>
      <c r="G9" s="18"/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Row],[Reason]],1), 0), IF(LEN(Table3[[#This Row],[Comment]])&gt;0, 1, 0), 1)</f>
        <v>1</v>
      </c>
    </row>
    <row r="10" spans="1:9 16373:16384" x14ac:dyDescent="0.3">
      <c r="B10" s="18" t="s">
        <v>37</v>
      </c>
      <c r="C10" s="18" t="s">
        <v>65</v>
      </c>
      <c r="D10" s="18" t="s">
        <v>23</v>
      </c>
      <c r="E10" s="19">
        <v>44725</v>
      </c>
      <c r="F10" s="19">
        <v>44736</v>
      </c>
      <c r="G10" s="18"/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Row],[Reason]],1), 0), IF(LEN(Table3[[#This Row],[Comment]])&gt;0, 1, 0), 1)</f>
        <v>1</v>
      </c>
    </row>
    <row r="11" spans="1:9 16373:16384" x14ac:dyDescent="0.3">
      <c r="B11" s="18" t="s">
        <v>37</v>
      </c>
      <c r="C11" s="18" t="s">
        <v>181</v>
      </c>
      <c r="D11" s="18" t="s">
        <v>23</v>
      </c>
      <c r="E11" s="19">
        <v>44746</v>
      </c>
      <c r="F11" s="19">
        <v>44757</v>
      </c>
      <c r="G11" s="18"/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Row],[Reason]],1), 0), IF(LEN(Table3[[#This Row],[Comment]])&gt;0, 1, 0), 1)</f>
        <v>1</v>
      </c>
    </row>
    <row r="12" spans="1:9 16373:16384" x14ac:dyDescent="0.3">
      <c r="B12" s="18" t="s">
        <v>37</v>
      </c>
      <c r="C12" s="18" t="s">
        <v>136</v>
      </c>
      <c r="D12" s="18" t="s">
        <v>23</v>
      </c>
      <c r="E12" s="19">
        <v>44767</v>
      </c>
      <c r="F12" s="19">
        <v>44778</v>
      </c>
      <c r="G12" s="18"/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Row],[Reason]],1), 0), IF(LEN(Table3[[#This Row],[Comment]])&gt;0, 1, 0), 1)</f>
        <v>1</v>
      </c>
    </row>
    <row r="13" spans="1:9 16373:16384" x14ac:dyDescent="0.3">
      <c r="B13" s="18" t="s">
        <v>21</v>
      </c>
      <c r="C13" s="18" t="s">
        <v>24</v>
      </c>
      <c r="D13" s="18" t="s">
        <v>25</v>
      </c>
      <c r="E13" s="19">
        <v>44600</v>
      </c>
      <c r="F13" s="19">
        <v>44643</v>
      </c>
      <c r="G13" s="18" t="s">
        <v>330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Row],[Reason]],1), 0), IF(LEN(Table3[[#This Row],[Comment]])&gt;0, 1, 0), 1)</f>
        <v>1</v>
      </c>
    </row>
    <row r="14" spans="1:9 16373:16384" x14ac:dyDescent="0.3">
      <c r="B14" s="18" t="s">
        <v>21</v>
      </c>
      <c r="C14" s="18" t="s">
        <v>307</v>
      </c>
      <c r="D14" s="18" t="s">
        <v>23</v>
      </c>
      <c r="E14" s="19">
        <v>44600</v>
      </c>
      <c r="F14" s="19">
        <v>44633</v>
      </c>
      <c r="G14" s="18" t="s">
        <v>331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Row],[Reason]],1), 0), IF(LEN(Table3[[#This Row],[Comment]])&gt;0, 1, 0), 1)</f>
        <v>1</v>
      </c>
    </row>
    <row r="15" spans="1:9 16373:16384" x14ac:dyDescent="0.3">
      <c r="B15" s="18" t="s">
        <v>21</v>
      </c>
      <c r="C15" s="18" t="s">
        <v>297</v>
      </c>
      <c r="D15" s="18" t="s">
        <v>25</v>
      </c>
      <c r="E15" s="19">
        <v>44614</v>
      </c>
      <c r="F15" s="19">
        <v>44633</v>
      </c>
      <c r="G15" s="18" t="s">
        <v>334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Row],[Reason]],1), 0), IF(LEN(Table3[[#This Row],[Comment]])&gt;0, 1, 0), 1)</f>
        <v>1</v>
      </c>
    </row>
    <row r="16" spans="1:9 16373:16384" x14ac:dyDescent="0.3">
      <c r="B16" s="18" t="s">
        <v>21</v>
      </c>
      <c r="C16" s="18" t="s">
        <v>303</v>
      </c>
      <c r="D16" s="18" t="s">
        <v>25</v>
      </c>
      <c r="E16" s="19">
        <v>44620</v>
      </c>
      <c r="F16" s="19">
        <v>44633</v>
      </c>
      <c r="G16" s="18" t="s">
        <v>338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Row],[Reason]],1), 0), IF(LEN(Table3[[#This Row],[Comment]])&gt;0, 1, 0), 1)</f>
        <v>1</v>
      </c>
    </row>
    <row r="17" spans="2:9 16373:16384" x14ac:dyDescent="0.3">
      <c r="B17" s="18" t="s">
        <v>21</v>
      </c>
      <c r="C17" s="18" t="s">
        <v>299</v>
      </c>
      <c r="D17" s="18" t="s">
        <v>25</v>
      </c>
      <c r="E17" s="19">
        <v>44616</v>
      </c>
      <c r="F17" s="19">
        <v>44633</v>
      </c>
      <c r="G17" s="18" t="s">
        <v>336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Row],[Reason]],1), 0), IF(LEN(Table3[[#This Row],[Comment]])&gt;0, 1, 0), 1)</f>
        <v>1</v>
      </c>
    </row>
    <row r="18" spans="2:9 16373:16384" x14ac:dyDescent="0.3">
      <c r="B18" s="18" t="s">
        <v>21</v>
      </c>
      <c r="C18" s="18" t="s">
        <v>117</v>
      </c>
      <c r="D18" s="18" t="s">
        <v>25</v>
      </c>
      <c r="E18" s="19">
        <v>44617</v>
      </c>
      <c r="F18" s="19">
        <v>44635</v>
      </c>
      <c r="G18" s="18" t="s">
        <v>337</v>
      </c>
      <c r="H18" s="14"/>
      <c r="I18" s="14"/>
      <c r="XES18">
        <f t="shared" ref="XES18:XES49" si="9">IF(ISBLANK(B18),0,1)</f>
        <v>1</v>
      </c>
      <c r="XET18">
        <f t="shared" ref="XET18:XET49" si="10">IF(CONCATENATE(C18,D18,E18,F18)&lt;&gt;"",1,0)</f>
        <v>1</v>
      </c>
      <c r="XEU18" s="11">
        <f t="shared" si="2"/>
        <v>1</v>
      </c>
      <c r="XEV18">
        <f t="shared" ref="XEV18:XEV49" ca="1" si="11">IF(AND(B18&lt;&gt;"",ISNA(VLOOKUP(D18,INDIRECT("Reasons"),1,FALSE))),0,1)</f>
        <v>1</v>
      </c>
      <c r="XEX18">
        <f t="shared" ref="XEX18:XEX49" si="12">IF(AND(B18&lt;&gt;"",ISBLANK(D18)),0,1)</f>
        <v>1</v>
      </c>
      <c r="XEY18">
        <f t="shared" ref="XEY18:XEY49" si="13">IF(AND(B18&lt;&gt;"",ISBLANK(E18)),0,1)</f>
        <v>1</v>
      </c>
      <c r="XEZ18">
        <f t="shared" ref="XEZ18:XEZ49" si="14">IF(AND(B18&lt;&gt;"",ISBLANK(F18)),0,1)</f>
        <v>1</v>
      </c>
      <c r="XFA18">
        <f t="shared" ref="XFA18:XFA49" ca="1" si="15">IF(ISNA(VLOOKUP(C18,INDIRECT(B18),1,FALSE)),0,1)</f>
        <v>1</v>
      </c>
      <c r="XFB18" s="10">
        <f t="shared" ref="XFB18:XFB49" si="16">IF(AND(B18&lt;&gt;"",ISBLANK(C18)),0,1)</f>
        <v>1</v>
      </c>
      <c r="XFC18">
        <v>1</v>
      </c>
      <c r="XFD18">
        <f>IF(IFERROR(SEARCH("Other unavailability",Table3[[#This Row],[Reason]],1), 0), IF(LEN(Table3[[#This Row],[Comment]])&gt;0, 1, 0), 1)</f>
        <v>1</v>
      </c>
    </row>
    <row r="19" spans="2:9 16373:16384" x14ac:dyDescent="0.3">
      <c r="B19" s="18" t="s">
        <v>21</v>
      </c>
      <c r="C19" s="18" t="s">
        <v>191</v>
      </c>
      <c r="D19" s="18" t="s">
        <v>23</v>
      </c>
      <c r="E19" s="19">
        <v>44648</v>
      </c>
      <c r="F19" s="19">
        <v>44652</v>
      </c>
      <c r="G19" s="18" t="s">
        <v>333</v>
      </c>
      <c r="H19" s="14"/>
      <c r="I19" s="14"/>
      <c r="XES19">
        <f t="shared" si="9"/>
        <v>1</v>
      </c>
      <c r="XET19">
        <f t="shared" si="10"/>
        <v>1</v>
      </c>
      <c r="XEU19" s="11">
        <f t="shared" si="2"/>
        <v>1</v>
      </c>
      <c r="XEV19">
        <f t="shared" ca="1" si="11"/>
        <v>1</v>
      </c>
      <c r="XEX19">
        <f t="shared" si="12"/>
        <v>1</v>
      </c>
      <c r="XEY19">
        <f t="shared" si="13"/>
        <v>1</v>
      </c>
      <c r="XEZ19">
        <f t="shared" si="14"/>
        <v>1</v>
      </c>
      <c r="XFA19">
        <f t="shared" ca="1" si="15"/>
        <v>1</v>
      </c>
      <c r="XFB19" s="10">
        <f t="shared" si="16"/>
        <v>1</v>
      </c>
      <c r="XFC19">
        <v>1</v>
      </c>
      <c r="XFD19">
        <f>IF(IFERROR(SEARCH("Other unavailability",Table3[[#This Row],[Reason]],1), 0), IF(LEN(Table3[[#This Row],[Comment]])&gt;0, 1, 0), 1)</f>
        <v>1</v>
      </c>
    </row>
    <row r="20" spans="2:9 16373:16384" x14ac:dyDescent="0.3">
      <c r="B20" s="18" t="s">
        <v>21</v>
      </c>
      <c r="C20" s="18" t="s">
        <v>239</v>
      </c>
      <c r="D20" s="18" t="s">
        <v>25</v>
      </c>
      <c r="E20" s="19">
        <v>44621</v>
      </c>
      <c r="F20" s="19">
        <v>44633</v>
      </c>
      <c r="G20" s="18" t="s">
        <v>339</v>
      </c>
      <c r="H20" s="14"/>
      <c r="I20" s="14"/>
      <c r="XES20">
        <f t="shared" si="9"/>
        <v>1</v>
      </c>
      <c r="XET20">
        <f t="shared" si="10"/>
        <v>1</v>
      </c>
      <c r="XEU20" s="11">
        <f t="shared" si="2"/>
        <v>1</v>
      </c>
      <c r="XEV20">
        <f t="shared" ca="1" si="11"/>
        <v>1</v>
      </c>
      <c r="XEX20">
        <f t="shared" si="12"/>
        <v>1</v>
      </c>
      <c r="XEY20">
        <f t="shared" si="13"/>
        <v>1</v>
      </c>
      <c r="XEZ20">
        <f t="shared" si="14"/>
        <v>1</v>
      </c>
      <c r="XFA20">
        <f t="shared" ca="1" si="15"/>
        <v>1</v>
      </c>
      <c r="XFB20" s="10">
        <f t="shared" si="16"/>
        <v>1</v>
      </c>
      <c r="XFC20">
        <v>1</v>
      </c>
      <c r="XFD20">
        <f>IF(IFERROR(SEARCH("Other unavailability",Table3[[#This Row],[Reason]],1), 0), IF(LEN(Table3[[#This Row],[Comment]])&gt;0, 1, 0), 1)</f>
        <v>1</v>
      </c>
    </row>
    <row r="21" spans="2:9 16373:16384" x14ac:dyDescent="0.3">
      <c r="B21" s="18" t="s">
        <v>21</v>
      </c>
      <c r="C21" s="18" t="s">
        <v>237</v>
      </c>
      <c r="D21" s="18" t="s">
        <v>23</v>
      </c>
      <c r="E21" s="19">
        <v>44627</v>
      </c>
      <c r="F21" s="19">
        <v>44628</v>
      </c>
      <c r="G21" s="18" t="s">
        <v>340</v>
      </c>
      <c r="H21" s="14"/>
      <c r="I21" s="14"/>
      <c r="XES21">
        <f t="shared" si="9"/>
        <v>1</v>
      </c>
      <c r="XET21">
        <f t="shared" si="10"/>
        <v>1</v>
      </c>
      <c r="XEU21" s="11">
        <f t="shared" si="2"/>
        <v>1</v>
      </c>
      <c r="XEV21">
        <f t="shared" ca="1" si="11"/>
        <v>1</v>
      </c>
      <c r="XEX21">
        <f t="shared" si="12"/>
        <v>1</v>
      </c>
      <c r="XEY21">
        <f t="shared" si="13"/>
        <v>1</v>
      </c>
      <c r="XEZ21">
        <f t="shared" si="14"/>
        <v>1</v>
      </c>
      <c r="XFA21">
        <f t="shared" ca="1" si="15"/>
        <v>1</v>
      </c>
      <c r="XFB21" s="10">
        <f t="shared" si="16"/>
        <v>1</v>
      </c>
      <c r="XFC21">
        <v>1</v>
      </c>
      <c r="XFD21">
        <f>IF(IFERROR(SEARCH("Other unavailability",Table3[[#This Row],[Reason]],1), 0), IF(LEN(Table3[[#This Row],[Comment]])&gt;0, 1, 0), 1)</f>
        <v>1</v>
      </c>
    </row>
    <row r="22" spans="2:9 16373:16384" x14ac:dyDescent="0.3">
      <c r="B22" s="18" t="s">
        <v>21</v>
      </c>
      <c r="C22" s="18" t="s">
        <v>210</v>
      </c>
      <c r="D22" s="18" t="s">
        <v>23</v>
      </c>
      <c r="E22" s="19">
        <v>44629</v>
      </c>
      <c r="F22" s="19">
        <v>44631</v>
      </c>
      <c r="G22" s="18" t="s">
        <v>341</v>
      </c>
      <c r="H22" s="14"/>
      <c r="I22" s="14"/>
      <c r="XES22">
        <f t="shared" si="9"/>
        <v>1</v>
      </c>
      <c r="XET22">
        <f t="shared" si="10"/>
        <v>1</v>
      </c>
      <c r="XEU22" s="11">
        <f t="shared" si="2"/>
        <v>1</v>
      </c>
      <c r="XEV22">
        <f t="shared" ca="1" si="11"/>
        <v>1</v>
      </c>
      <c r="XEX22">
        <f t="shared" si="12"/>
        <v>1</v>
      </c>
      <c r="XEY22">
        <f t="shared" si="13"/>
        <v>1</v>
      </c>
      <c r="XEZ22">
        <f t="shared" si="14"/>
        <v>1</v>
      </c>
      <c r="XFA22">
        <f t="shared" ca="1" si="15"/>
        <v>1</v>
      </c>
      <c r="XFB22" s="10">
        <f t="shared" si="16"/>
        <v>1</v>
      </c>
      <c r="XFC22">
        <v>1</v>
      </c>
      <c r="XFD22">
        <f>IF(IFERROR(SEARCH("Other unavailability",Table3[[#This Row],[Reason]],1), 0), IF(LEN(Table3[[#This Row],[Comment]])&gt;0, 1, 0), 1)</f>
        <v>1</v>
      </c>
    </row>
    <row r="23" spans="2:9 16373:16384" x14ac:dyDescent="0.3">
      <c r="B23" s="18" t="s">
        <v>21</v>
      </c>
      <c r="C23" s="18" t="s">
        <v>247</v>
      </c>
      <c r="D23" s="18" t="s">
        <v>23</v>
      </c>
      <c r="E23" s="19">
        <v>44627</v>
      </c>
      <c r="F23" s="19">
        <v>44627</v>
      </c>
      <c r="G23" s="18" t="s">
        <v>355</v>
      </c>
      <c r="H23" s="14"/>
      <c r="I23" s="14"/>
      <c r="XES23">
        <f t="shared" si="9"/>
        <v>1</v>
      </c>
      <c r="XET23">
        <f t="shared" si="10"/>
        <v>1</v>
      </c>
      <c r="XEU23" s="11">
        <f t="shared" si="2"/>
        <v>1</v>
      </c>
      <c r="XEV23">
        <f t="shared" ca="1" si="11"/>
        <v>1</v>
      </c>
      <c r="XEX23">
        <f t="shared" si="12"/>
        <v>1</v>
      </c>
      <c r="XEY23">
        <f t="shared" si="13"/>
        <v>1</v>
      </c>
      <c r="XEZ23">
        <f t="shared" si="14"/>
        <v>1</v>
      </c>
      <c r="XFA23">
        <f t="shared" ca="1" si="15"/>
        <v>1</v>
      </c>
      <c r="XFB23" s="10">
        <f t="shared" si="16"/>
        <v>1</v>
      </c>
      <c r="XFC23">
        <v>1</v>
      </c>
      <c r="XFD23">
        <f>IF(IFERROR(SEARCH("Other unavailability",Table3[[#This Row],[Reason]],1), 0), IF(LEN(Table3[[#This Row],[Comment]])&gt;0, 1, 0), 1)</f>
        <v>1</v>
      </c>
    </row>
    <row r="24" spans="2:9 16373:16384" x14ac:dyDescent="0.3">
      <c r="B24" s="18" t="s">
        <v>21</v>
      </c>
      <c r="C24" s="18" t="s">
        <v>271</v>
      </c>
      <c r="D24" s="18" t="s">
        <v>25</v>
      </c>
      <c r="E24" s="19">
        <v>44622</v>
      </c>
      <c r="F24" s="19">
        <v>44642</v>
      </c>
      <c r="G24" s="18" t="s">
        <v>356</v>
      </c>
      <c r="H24" s="18"/>
      <c r="I24" s="18"/>
      <c r="XES24">
        <f t="shared" si="9"/>
        <v>1</v>
      </c>
      <c r="XET24">
        <f t="shared" si="10"/>
        <v>1</v>
      </c>
      <c r="XEU24" s="11">
        <f t="shared" si="2"/>
        <v>1</v>
      </c>
      <c r="XEV24">
        <f t="shared" ca="1" si="11"/>
        <v>1</v>
      </c>
      <c r="XEX24">
        <f t="shared" si="12"/>
        <v>1</v>
      </c>
      <c r="XEY24">
        <f t="shared" si="13"/>
        <v>1</v>
      </c>
      <c r="XEZ24">
        <f t="shared" si="14"/>
        <v>1</v>
      </c>
      <c r="XFA24">
        <f t="shared" ca="1" si="15"/>
        <v>1</v>
      </c>
      <c r="XFB24" s="10">
        <f t="shared" si="16"/>
        <v>1</v>
      </c>
      <c r="XFC24">
        <v>1</v>
      </c>
      <c r="XFD24">
        <f>IF(IFERROR(SEARCH("Other unavailability",Table3[[#This Row],[Reason]],1), 0), IF(LEN(Table3[[#This Row],[Comment]])&gt;0, 1, 0), 1)</f>
        <v>1</v>
      </c>
    </row>
    <row r="25" spans="2:9 16373:16384" x14ac:dyDescent="0.3">
      <c r="B25" s="18" t="s">
        <v>21</v>
      </c>
      <c r="C25" s="18" t="s">
        <v>156</v>
      </c>
      <c r="D25" s="18" t="s">
        <v>23</v>
      </c>
      <c r="E25" s="19">
        <v>44638</v>
      </c>
      <c r="F25" s="19">
        <v>44645</v>
      </c>
      <c r="G25" s="18" t="s">
        <v>357</v>
      </c>
      <c r="H25" s="18"/>
      <c r="I25" s="18"/>
      <c r="XES25">
        <f t="shared" si="9"/>
        <v>1</v>
      </c>
      <c r="XET25">
        <f t="shared" si="10"/>
        <v>1</v>
      </c>
      <c r="XEU25" s="11">
        <f t="shared" si="2"/>
        <v>1</v>
      </c>
      <c r="XEV25">
        <f t="shared" ca="1" si="11"/>
        <v>1</v>
      </c>
      <c r="XEX25">
        <f t="shared" si="12"/>
        <v>1</v>
      </c>
      <c r="XEY25">
        <f t="shared" si="13"/>
        <v>1</v>
      </c>
      <c r="XEZ25">
        <f t="shared" si="14"/>
        <v>1</v>
      </c>
      <c r="XFA25">
        <f t="shared" ca="1" si="15"/>
        <v>1</v>
      </c>
      <c r="XFB25" s="10">
        <f t="shared" si="16"/>
        <v>1</v>
      </c>
      <c r="XFC25">
        <v>1</v>
      </c>
      <c r="XFD25">
        <f>IF(IFERROR(SEARCH("Other unavailability",Table3[[#This Row],[Reason]],1), 0), IF(LEN(Table3[[#This Row],[Comment]])&gt;0, 1, 0), 1)</f>
        <v>1</v>
      </c>
    </row>
    <row r="26" spans="2:9 16373:16384" x14ac:dyDescent="0.3">
      <c r="B26" s="18" t="s">
        <v>21</v>
      </c>
      <c r="C26" s="18" t="s">
        <v>237</v>
      </c>
      <c r="D26" s="18" t="s">
        <v>23</v>
      </c>
      <c r="E26" s="19">
        <v>44628</v>
      </c>
      <c r="F26" s="19">
        <v>44631</v>
      </c>
      <c r="G26" s="18" t="s">
        <v>364</v>
      </c>
      <c r="H26" s="14"/>
      <c r="I26" s="14"/>
      <c r="XES26">
        <f t="shared" si="9"/>
        <v>1</v>
      </c>
      <c r="XET26">
        <f t="shared" si="10"/>
        <v>1</v>
      </c>
      <c r="XEU26" s="11">
        <f t="shared" si="2"/>
        <v>1</v>
      </c>
      <c r="XEV26">
        <f t="shared" ca="1" si="11"/>
        <v>1</v>
      </c>
      <c r="XEX26">
        <f t="shared" si="12"/>
        <v>1</v>
      </c>
      <c r="XEY26">
        <f t="shared" si="13"/>
        <v>1</v>
      </c>
      <c r="XEZ26">
        <f t="shared" si="14"/>
        <v>1</v>
      </c>
      <c r="XFA26">
        <f t="shared" ca="1" si="15"/>
        <v>1</v>
      </c>
      <c r="XFB26" s="10">
        <f t="shared" si="16"/>
        <v>1</v>
      </c>
      <c r="XFC26">
        <v>1</v>
      </c>
      <c r="XFD26">
        <f>IF(IFERROR(SEARCH("Other unavailability",Table3[[#This Row],[Reason]],1), 0), IF(LEN(Table3[[#This Row],[Comment]])&gt;0, 1, 0), 1)</f>
        <v>1</v>
      </c>
    </row>
    <row r="27" spans="2:9 16373:16384" x14ac:dyDescent="0.3">
      <c r="B27" s="18" t="s">
        <v>21</v>
      </c>
      <c r="C27" s="18" t="s">
        <v>305</v>
      </c>
      <c r="D27" s="18" t="s">
        <v>25</v>
      </c>
      <c r="E27" s="19">
        <v>44623</v>
      </c>
      <c r="F27" s="19">
        <v>44635</v>
      </c>
      <c r="G27" s="18" t="s">
        <v>358</v>
      </c>
      <c r="H27" s="14"/>
      <c r="I27" s="14"/>
      <c r="XES27">
        <f t="shared" si="9"/>
        <v>1</v>
      </c>
      <c r="XET27">
        <f t="shared" si="10"/>
        <v>1</v>
      </c>
      <c r="XEU27" s="11">
        <f t="shared" si="2"/>
        <v>1</v>
      </c>
      <c r="XEV27">
        <f t="shared" ca="1" si="11"/>
        <v>1</v>
      </c>
      <c r="XEX27">
        <f t="shared" si="12"/>
        <v>1</v>
      </c>
      <c r="XEY27">
        <f t="shared" si="13"/>
        <v>1</v>
      </c>
      <c r="XEZ27">
        <f t="shared" si="14"/>
        <v>1</v>
      </c>
      <c r="XFA27">
        <f t="shared" ca="1" si="15"/>
        <v>1</v>
      </c>
      <c r="XFB27" s="10">
        <f t="shared" si="16"/>
        <v>1</v>
      </c>
      <c r="XFC27">
        <v>1</v>
      </c>
      <c r="XFD27">
        <f>IF(IFERROR(SEARCH("Other unavailability",Table3[[#This Row],[Reason]],1), 0), IF(LEN(Table3[[#This Row],[Comment]])&gt;0, 1, 0), 1)</f>
        <v>1</v>
      </c>
    </row>
    <row r="28" spans="2:9 16373:16384" x14ac:dyDescent="0.3">
      <c r="B28" s="18" t="s">
        <v>21</v>
      </c>
      <c r="C28" s="18" t="s">
        <v>24</v>
      </c>
      <c r="D28" s="18" t="s">
        <v>25</v>
      </c>
      <c r="E28" s="19">
        <v>44624</v>
      </c>
      <c r="F28" s="19">
        <v>44638</v>
      </c>
      <c r="G28" s="18" t="s">
        <v>359</v>
      </c>
      <c r="H28" s="14"/>
      <c r="I28" s="14"/>
      <c r="XES28">
        <f t="shared" si="9"/>
        <v>1</v>
      </c>
      <c r="XET28">
        <f t="shared" si="10"/>
        <v>1</v>
      </c>
      <c r="XEU28" s="11">
        <f t="shared" si="2"/>
        <v>1</v>
      </c>
      <c r="XEV28">
        <f t="shared" ca="1" si="11"/>
        <v>1</v>
      </c>
      <c r="XEX28">
        <f t="shared" si="12"/>
        <v>1</v>
      </c>
      <c r="XEY28">
        <f t="shared" si="13"/>
        <v>1</v>
      </c>
      <c r="XEZ28">
        <f t="shared" si="14"/>
        <v>1</v>
      </c>
      <c r="XFA28">
        <f t="shared" ca="1" si="15"/>
        <v>1</v>
      </c>
      <c r="XFB28" s="10">
        <f t="shared" si="16"/>
        <v>1</v>
      </c>
      <c r="XFC28">
        <v>1</v>
      </c>
      <c r="XFD28">
        <f>IF(IFERROR(SEARCH("Other unavailability",Table3[[#This Row],[Reason]],1), 0), IF(LEN(Table3[[#This Row],[Comment]])&gt;0, 1, 0), 1)</f>
        <v>1</v>
      </c>
    </row>
    <row r="29" spans="2:9 16373:16384" x14ac:dyDescent="0.3">
      <c r="B29" s="18" t="s">
        <v>21</v>
      </c>
      <c r="C29" s="18" t="s">
        <v>296</v>
      </c>
      <c r="D29" s="18" t="s">
        <v>25</v>
      </c>
      <c r="E29" s="19">
        <v>44622</v>
      </c>
      <c r="F29" s="19">
        <v>44634</v>
      </c>
      <c r="G29" s="18" t="s">
        <v>360</v>
      </c>
      <c r="H29" s="14"/>
      <c r="I29" s="14"/>
      <c r="XES29">
        <f t="shared" si="9"/>
        <v>1</v>
      </c>
      <c r="XET29">
        <f t="shared" si="10"/>
        <v>1</v>
      </c>
      <c r="XEU29" s="11">
        <f t="shared" si="2"/>
        <v>1</v>
      </c>
      <c r="XEV29">
        <f t="shared" ca="1" si="11"/>
        <v>1</v>
      </c>
      <c r="XEX29">
        <f t="shared" si="12"/>
        <v>1</v>
      </c>
      <c r="XEY29">
        <f t="shared" si="13"/>
        <v>1</v>
      </c>
      <c r="XEZ29">
        <f t="shared" si="14"/>
        <v>1</v>
      </c>
      <c r="XFA29">
        <f t="shared" ca="1" si="15"/>
        <v>1</v>
      </c>
      <c r="XFB29" s="10">
        <f t="shared" si="16"/>
        <v>1</v>
      </c>
      <c r="XFC29">
        <v>1</v>
      </c>
      <c r="XFD29">
        <f>IF(IFERROR(SEARCH("Other unavailability",Table3[[#This Row],[Reason]],1), 0), IF(LEN(Table3[[#This Row],[Comment]])&gt;0, 1, 0), 1)</f>
        <v>1</v>
      </c>
    </row>
    <row r="30" spans="2:9 16373:16384" x14ac:dyDescent="0.3">
      <c r="B30" s="18" t="s">
        <v>21</v>
      </c>
      <c r="C30" s="18" t="s">
        <v>245</v>
      </c>
      <c r="D30" s="18" t="s">
        <v>25</v>
      </c>
      <c r="E30" s="19">
        <v>44609</v>
      </c>
      <c r="F30" s="19">
        <v>44637</v>
      </c>
      <c r="G30" s="18" t="s">
        <v>361</v>
      </c>
      <c r="H30" s="14"/>
      <c r="I30" s="14"/>
      <c r="XES30">
        <f t="shared" si="9"/>
        <v>1</v>
      </c>
      <c r="XET30">
        <f t="shared" si="10"/>
        <v>1</v>
      </c>
      <c r="XEU30" s="11">
        <f t="shared" si="2"/>
        <v>1</v>
      </c>
      <c r="XEV30">
        <f t="shared" ca="1" si="11"/>
        <v>1</v>
      </c>
      <c r="XEX30">
        <f t="shared" si="12"/>
        <v>1</v>
      </c>
      <c r="XEY30">
        <f t="shared" si="13"/>
        <v>1</v>
      </c>
      <c r="XEZ30">
        <f t="shared" si="14"/>
        <v>1</v>
      </c>
      <c r="XFA30">
        <f t="shared" ca="1" si="15"/>
        <v>1</v>
      </c>
      <c r="XFB30" s="10">
        <f t="shared" si="16"/>
        <v>1</v>
      </c>
      <c r="XFC30">
        <v>1</v>
      </c>
      <c r="XFD30">
        <f>IF(IFERROR(SEARCH("Other unavailability",Table3[[#This Row],[Reason]],1), 0), IF(LEN(Table3[[#This Row],[Comment]])&gt;0, 1, 0), 1)</f>
        <v>1</v>
      </c>
    </row>
    <row r="31" spans="2:9 16373:16384" x14ac:dyDescent="0.3">
      <c r="B31" s="18" t="s">
        <v>21</v>
      </c>
      <c r="C31" s="18" t="s">
        <v>171</v>
      </c>
      <c r="D31" s="18" t="s">
        <v>25</v>
      </c>
      <c r="E31" s="19">
        <v>44628</v>
      </c>
      <c r="F31" s="19">
        <v>44641</v>
      </c>
      <c r="G31" s="18" t="s">
        <v>362</v>
      </c>
      <c r="H31" s="14"/>
      <c r="I31" s="14"/>
      <c r="XES31">
        <f t="shared" si="9"/>
        <v>1</v>
      </c>
      <c r="XET31">
        <f t="shared" si="10"/>
        <v>1</v>
      </c>
      <c r="XEU31" s="11">
        <f t="shared" si="2"/>
        <v>1</v>
      </c>
      <c r="XEV31">
        <f t="shared" ca="1" si="11"/>
        <v>1</v>
      </c>
      <c r="XEX31">
        <f t="shared" si="12"/>
        <v>1</v>
      </c>
      <c r="XEY31">
        <f t="shared" si="13"/>
        <v>1</v>
      </c>
      <c r="XEZ31">
        <f t="shared" si="14"/>
        <v>1</v>
      </c>
      <c r="XFA31">
        <f t="shared" ca="1" si="15"/>
        <v>1</v>
      </c>
      <c r="XFB31" s="10">
        <f t="shared" si="16"/>
        <v>1</v>
      </c>
      <c r="XFC31">
        <v>1</v>
      </c>
      <c r="XFD31">
        <f>IF(IFERROR(SEARCH("Other unavailability",Table3[[#This Row],[Reason]],1), 0), IF(LEN(Table3[[#This Row],[Comment]])&gt;0, 1, 0), 1)</f>
        <v>1</v>
      </c>
    </row>
    <row r="32" spans="2:9 16373:16384" x14ac:dyDescent="0.3">
      <c r="B32" s="18" t="s">
        <v>21</v>
      </c>
      <c r="C32" s="18" t="s">
        <v>263</v>
      </c>
      <c r="D32" s="18" t="s">
        <v>25</v>
      </c>
      <c r="E32" s="19">
        <v>44628</v>
      </c>
      <c r="F32" s="19">
        <v>44643</v>
      </c>
      <c r="G32" s="18" t="s">
        <v>363</v>
      </c>
      <c r="H32" s="14"/>
      <c r="I32" s="14"/>
      <c r="XES32">
        <f t="shared" si="9"/>
        <v>1</v>
      </c>
      <c r="XET32">
        <f t="shared" si="10"/>
        <v>1</v>
      </c>
      <c r="XEU32" s="11">
        <f t="shared" si="2"/>
        <v>1</v>
      </c>
      <c r="XEV32">
        <f t="shared" ca="1" si="11"/>
        <v>1</v>
      </c>
      <c r="XEX32">
        <f t="shared" si="12"/>
        <v>1</v>
      </c>
      <c r="XEY32">
        <f t="shared" si="13"/>
        <v>1</v>
      </c>
      <c r="XEZ32">
        <f t="shared" si="14"/>
        <v>1</v>
      </c>
      <c r="XFA32">
        <f t="shared" ca="1" si="15"/>
        <v>1</v>
      </c>
      <c r="XFB32" s="10">
        <f t="shared" si="16"/>
        <v>1</v>
      </c>
      <c r="XFC32">
        <v>1</v>
      </c>
      <c r="XFD32">
        <f>IF(IFERROR(SEARCH("Other unavailability",Table3[[#This Row],[Reason]],1), 0), IF(LEN(Table3[[#This Row],[Comment]])&gt;0, 1, 0), 1)</f>
        <v>1</v>
      </c>
    </row>
    <row r="33" spans="2:9 16373:16384" x14ac:dyDescent="0.3">
      <c r="B33" s="18" t="s">
        <v>21</v>
      </c>
      <c r="C33" s="18" t="s">
        <v>147</v>
      </c>
      <c r="D33" s="18" t="s">
        <v>84</v>
      </c>
      <c r="E33" s="19">
        <v>44630</v>
      </c>
      <c r="F33" s="19">
        <v>44630</v>
      </c>
      <c r="G33" s="18" t="s">
        <v>366</v>
      </c>
      <c r="H33" s="14"/>
      <c r="I33" s="14"/>
      <c r="XES33">
        <f t="shared" si="9"/>
        <v>1</v>
      </c>
      <c r="XET33">
        <f t="shared" si="10"/>
        <v>1</v>
      </c>
      <c r="XEU33" s="11">
        <f t="shared" si="2"/>
        <v>1</v>
      </c>
      <c r="XEV33">
        <f t="shared" ca="1" si="11"/>
        <v>1</v>
      </c>
      <c r="XEX33">
        <f t="shared" si="12"/>
        <v>1</v>
      </c>
      <c r="XEY33">
        <f t="shared" si="13"/>
        <v>1</v>
      </c>
      <c r="XEZ33">
        <f t="shared" si="14"/>
        <v>1</v>
      </c>
      <c r="XFA33">
        <f t="shared" ca="1" si="15"/>
        <v>1</v>
      </c>
      <c r="XFB33" s="10">
        <f t="shared" si="16"/>
        <v>1</v>
      </c>
      <c r="XFC33">
        <v>1</v>
      </c>
      <c r="XFD33">
        <f>IF(IFERROR(SEARCH("Other unavailability",Table3[[#This Row],[Reason]],1), 0), IF(LEN(Table3[[#This Row],[Comment]])&gt;0, 1, 0), 1)</f>
        <v>1</v>
      </c>
    </row>
    <row r="34" spans="2:9 16373:16384" x14ac:dyDescent="0.3">
      <c r="B34" s="18" t="s">
        <v>21</v>
      </c>
      <c r="C34" s="18" t="s">
        <v>257</v>
      </c>
      <c r="D34" s="18" t="s">
        <v>23</v>
      </c>
      <c r="E34" s="19">
        <v>44630</v>
      </c>
      <c r="F34" s="19">
        <v>44630</v>
      </c>
      <c r="G34" s="18" t="s">
        <v>365</v>
      </c>
      <c r="H34" s="14"/>
      <c r="I34" s="14"/>
      <c r="XES34">
        <f t="shared" si="9"/>
        <v>1</v>
      </c>
      <c r="XET34">
        <f t="shared" si="10"/>
        <v>1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Row],[Reason]],1), 0), IF(LEN(Table3[[#This Row],[Comment]])&gt;0, 1, 0), 1)</f>
        <v>1</v>
      </c>
    </row>
    <row r="35" spans="2:9 16373:16384" x14ac:dyDescent="0.3">
      <c r="B35" s="18" t="s">
        <v>21</v>
      </c>
      <c r="C35" s="18" t="s">
        <v>223</v>
      </c>
      <c r="D35" s="18" t="s">
        <v>23</v>
      </c>
      <c r="E35" s="19">
        <v>44635</v>
      </c>
      <c r="F35" s="19">
        <v>44635</v>
      </c>
      <c r="G35" s="18" t="s">
        <v>367</v>
      </c>
      <c r="H35" s="14"/>
      <c r="I35" s="14"/>
      <c r="XES35">
        <f t="shared" si="9"/>
        <v>1</v>
      </c>
      <c r="XET35">
        <f t="shared" si="10"/>
        <v>1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Row],[Reason]],1), 0), IF(LEN(Table3[[#This Row],[Comment]])&gt;0, 1, 0), 1)</f>
        <v>1</v>
      </c>
    </row>
    <row r="36" spans="2:9 16373:16384" x14ac:dyDescent="0.3">
      <c r="B36" s="18" t="s">
        <v>21</v>
      </c>
      <c r="C36" s="18" t="s">
        <v>24</v>
      </c>
      <c r="D36" s="18" t="s">
        <v>25</v>
      </c>
      <c r="E36" s="19">
        <v>44634</v>
      </c>
      <c r="F36" s="19">
        <v>44654</v>
      </c>
      <c r="G36" s="18" t="s">
        <v>368</v>
      </c>
      <c r="H36" s="14"/>
      <c r="I36" s="14"/>
      <c r="XES36">
        <f t="shared" si="9"/>
        <v>1</v>
      </c>
      <c r="XET36">
        <f t="shared" si="10"/>
        <v>1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Row],[Reason]],1), 0), IF(LEN(Table3[[#This Row],[Comment]])&gt;0, 1, 0), 1)</f>
        <v>1</v>
      </c>
    </row>
    <row r="37" spans="2:9 16373:16384" x14ac:dyDescent="0.3">
      <c r="B37" s="18" t="s">
        <v>21</v>
      </c>
      <c r="C37" s="18" t="s">
        <v>257</v>
      </c>
      <c r="D37" s="18" t="s">
        <v>25</v>
      </c>
      <c r="E37" s="19">
        <v>44631</v>
      </c>
      <c r="F37" s="19">
        <v>44652</v>
      </c>
      <c r="G37" s="18" t="s">
        <v>369</v>
      </c>
      <c r="H37" s="14"/>
      <c r="I37" s="14"/>
      <c r="XES37">
        <f t="shared" si="9"/>
        <v>1</v>
      </c>
      <c r="XET37">
        <f t="shared" si="10"/>
        <v>1</v>
      </c>
      <c r="XEU37" s="11">
        <f t="shared" si="2"/>
        <v>1</v>
      </c>
      <c r="XEV37">
        <f t="shared" ca="1" si="11"/>
        <v>1</v>
      </c>
      <c r="XEX37">
        <f t="shared" si="12"/>
        <v>1</v>
      </c>
      <c r="XEY37">
        <f t="shared" si="13"/>
        <v>1</v>
      </c>
      <c r="XEZ37">
        <f t="shared" si="14"/>
        <v>1</v>
      </c>
      <c r="XFA37">
        <f t="shared" ca="1" si="15"/>
        <v>1</v>
      </c>
      <c r="XFB37" s="10">
        <f t="shared" si="16"/>
        <v>1</v>
      </c>
      <c r="XFC37">
        <v>1</v>
      </c>
      <c r="XFD37">
        <f>IF(IFERROR(SEARCH("Other unavailability",Table3[[#This Row],[Reason]],1), 0), IF(LEN(Table3[[#This Row],[Comment]])&gt;0, 1, 0), 1)</f>
        <v>1</v>
      </c>
    </row>
    <row r="38" spans="2:9 16373:16384" x14ac:dyDescent="0.3">
      <c r="B38" s="18" t="s">
        <v>21</v>
      </c>
      <c r="C38" s="18" t="s">
        <v>191</v>
      </c>
      <c r="D38" s="18" t="s">
        <v>23</v>
      </c>
      <c r="E38" s="19">
        <v>44648</v>
      </c>
      <c r="F38" s="19">
        <v>44652</v>
      </c>
      <c r="G38" s="18" t="s">
        <v>370</v>
      </c>
      <c r="H38" s="14"/>
      <c r="I38" s="14"/>
      <c r="XES38">
        <f t="shared" si="9"/>
        <v>1</v>
      </c>
      <c r="XET38">
        <f t="shared" si="10"/>
        <v>1</v>
      </c>
      <c r="XEU38" s="11">
        <f t="shared" si="2"/>
        <v>1</v>
      </c>
      <c r="XEV38">
        <f t="shared" ca="1" si="11"/>
        <v>1</v>
      </c>
      <c r="XEX38">
        <f t="shared" si="12"/>
        <v>1</v>
      </c>
      <c r="XEY38">
        <f t="shared" si="13"/>
        <v>1</v>
      </c>
      <c r="XEZ38">
        <f t="shared" si="14"/>
        <v>1</v>
      </c>
      <c r="XFA38">
        <f t="shared" ca="1" si="15"/>
        <v>1</v>
      </c>
      <c r="XFB38" s="10">
        <f t="shared" si="16"/>
        <v>1</v>
      </c>
      <c r="XFC38">
        <v>1</v>
      </c>
      <c r="XFD38">
        <f>IF(IFERROR(SEARCH("Other unavailability",Table3[[#This Row],[Reason]],1), 0), IF(LEN(Table3[[#This Row],[Comment]])&gt;0, 1, 0), 1)</f>
        <v>1</v>
      </c>
    </row>
    <row r="39" spans="2:9 16373:16384" x14ac:dyDescent="0.3">
      <c r="B39" s="18" t="s">
        <v>21</v>
      </c>
      <c r="C39" s="18" t="s">
        <v>171</v>
      </c>
      <c r="D39" s="18" t="s">
        <v>23</v>
      </c>
      <c r="E39" s="19">
        <v>44638</v>
      </c>
      <c r="F39" s="19">
        <v>44638</v>
      </c>
      <c r="G39" s="18" t="s">
        <v>371</v>
      </c>
      <c r="H39" s="14"/>
      <c r="I39" s="14"/>
      <c r="XES39">
        <f t="shared" si="9"/>
        <v>1</v>
      </c>
      <c r="XET39">
        <f t="shared" si="10"/>
        <v>1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Row],[Reason]],1), 0), IF(LEN(Table3[[#This Row],[Comment]])&gt;0, 1, 0), 1)</f>
        <v>1</v>
      </c>
    </row>
    <row r="40" spans="2:9 16373:16384" x14ac:dyDescent="0.3">
      <c r="B40" s="14" t="s">
        <v>21</v>
      </c>
      <c r="C40" s="14" t="s">
        <v>225</v>
      </c>
      <c r="D40" s="14" t="s">
        <v>25</v>
      </c>
      <c r="E40" s="15">
        <v>44634</v>
      </c>
      <c r="F40" s="15">
        <v>44647</v>
      </c>
      <c r="G40" s="14" t="s">
        <v>372</v>
      </c>
      <c r="H40" s="14"/>
      <c r="I40" s="14"/>
      <c r="XES40">
        <f t="shared" si="9"/>
        <v>1</v>
      </c>
      <c r="XET40">
        <f t="shared" si="10"/>
        <v>1</v>
      </c>
      <c r="XEU40" s="11">
        <f t="shared" si="2"/>
        <v>1</v>
      </c>
      <c r="XEV40">
        <f t="shared" ca="1" si="11"/>
        <v>1</v>
      </c>
      <c r="XEX40">
        <f t="shared" si="12"/>
        <v>1</v>
      </c>
      <c r="XEY40">
        <f t="shared" si="13"/>
        <v>1</v>
      </c>
      <c r="XEZ40">
        <f t="shared" si="14"/>
        <v>1</v>
      </c>
      <c r="XFA40">
        <f t="shared" ca="1" si="15"/>
        <v>1</v>
      </c>
      <c r="XFB40" s="10">
        <f t="shared" si="16"/>
        <v>1</v>
      </c>
      <c r="XFC40">
        <v>1</v>
      </c>
      <c r="XFD40">
        <f>IF(IFERROR(SEARCH("Other unavailability",Table3[[#This Row],[Reason]],1), 0), IF(LEN(Table3[[#This Row],[Comment]])&gt;0, 1, 0), 1)</f>
        <v>1</v>
      </c>
    </row>
    <row r="41" spans="2:9 16373:16384" x14ac:dyDescent="0.3">
      <c r="B41" s="18" t="s">
        <v>21</v>
      </c>
      <c r="C41" s="18" t="s">
        <v>225</v>
      </c>
      <c r="D41" s="18" t="s">
        <v>25</v>
      </c>
      <c r="E41" s="19">
        <v>44628</v>
      </c>
      <c r="F41" s="19">
        <v>44669</v>
      </c>
      <c r="G41" s="18" t="s">
        <v>373</v>
      </c>
      <c r="H41" s="14"/>
      <c r="I41" s="14"/>
      <c r="XES41">
        <f t="shared" si="9"/>
        <v>1</v>
      </c>
      <c r="XET41">
        <f t="shared" si="10"/>
        <v>1</v>
      </c>
      <c r="XEU41" s="11">
        <f t="shared" si="2"/>
        <v>1</v>
      </c>
      <c r="XEV41">
        <f t="shared" ca="1" si="11"/>
        <v>1</v>
      </c>
      <c r="XEX41">
        <f t="shared" si="12"/>
        <v>1</v>
      </c>
      <c r="XEY41">
        <f t="shared" si="13"/>
        <v>1</v>
      </c>
      <c r="XEZ41">
        <f t="shared" si="14"/>
        <v>1</v>
      </c>
      <c r="XFA41">
        <f t="shared" ca="1" si="15"/>
        <v>1</v>
      </c>
      <c r="XFB41" s="10">
        <f t="shared" si="16"/>
        <v>1</v>
      </c>
      <c r="XFC41">
        <v>1</v>
      </c>
      <c r="XFD41">
        <f>IF(IFERROR(SEARCH("Other unavailability",Table3[[#This Row],[Reason]],1), 0), IF(LEN(Table3[[#This Row],[Comment]])&gt;0, 1, 0), 1)</f>
        <v>1</v>
      </c>
    </row>
    <row r="42" spans="2:9 16373:16384" x14ac:dyDescent="0.3">
      <c r="B42" s="14" t="s">
        <v>21</v>
      </c>
      <c r="C42" s="14" t="s">
        <v>285</v>
      </c>
      <c r="D42" s="14" t="s">
        <v>84</v>
      </c>
      <c r="E42" s="15">
        <v>44637</v>
      </c>
      <c r="F42" s="15">
        <v>44637</v>
      </c>
      <c r="G42" s="14" t="s">
        <v>374</v>
      </c>
      <c r="H42" s="14"/>
      <c r="I42" s="14"/>
      <c r="XEU42" s="11"/>
      <c r="XFB42" s="10"/>
    </row>
    <row r="43" spans="2:9 16373:16384" x14ac:dyDescent="0.3">
      <c r="B43" s="14" t="s">
        <v>21</v>
      </c>
      <c r="C43" s="14" t="s">
        <v>289</v>
      </c>
      <c r="D43" s="14" t="s">
        <v>25</v>
      </c>
      <c r="E43" s="15">
        <v>44635</v>
      </c>
      <c r="F43" s="15">
        <v>44650</v>
      </c>
      <c r="G43" s="14" t="s">
        <v>375</v>
      </c>
      <c r="H43" s="14"/>
      <c r="I43" s="14"/>
      <c r="XES43">
        <f t="shared" si="9"/>
        <v>1</v>
      </c>
      <c r="XET43">
        <f t="shared" si="10"/>
        <v>1</v>
      </c>
      <c r="XEU43" s="11">
        <f t="shared" ref="XEU43:XEU105" si="17">IF(AND(XES43=0,XET43=1),0,1)</f>
        <v>1</v>
      </c>
      <c r="XEV43">
        <f t="shared" ca="1" si="11"/>
        <v>1</v>
      </c>
      <c r="XEX43">
        <f t="shared" si="12"/>
        <v>1</v>
      </c>
      <c r="XEY43">
        <f t="shared" si="13"/>
        <v>1</v>
      </c>
      <c r="XEZ43">
        <f t="shared" si="14"/>
        <v>1</v>
      </c>
      <c r="XFA43">
        <f t="shared" ca="1" si="15"/>
        <v>1</v>
      </c>
      <c r="XFB43" s="10">
        <f t="shared" si="16"/>
        <v>1</v>
      </c>
      <c r="XFC43">
        <v>1</v>
      </c>
      <c r="XFD43">
        <f>IF(IFERROR(SEARCH("Other unavailability",Table3[[#This Row],[Reason]],1), 0), IF(LEN(Table3[[#This Row],[Comment]])&gt;0, 1, 0), 1)</f>
        <v>1</v>
      </c>
    </row>
    <row r="44" spans="2:9 16373:16384" x14ac:dyDescent="0.3">
      <c r="B44" s="14" t="s">
        <v>21</v>
      </c>
      <c r="C44" s="14" t="s">
        <v>283</v>
      </c>
      <c r="D44" s="14" t="s">
        <v>25</v>
      </c>
      <c r="E44" s="15">
        <v>44637</v>
      </c>
      <c r="F44" s="15">
        <v>44651</v>
      </c>
      <c r="G44" s="14" t="s">
        <v>376</v>
      </c>
      <c r="H44" s="14"/>
      <c r="I44" s="14"/>
      <c r="XES44">
        <f t="shared" si="9"/>
        <v>1</v>
      </c>
      <c r="XET44">
        <f t="shared" si="10"/>
        <v>1</v>
      </c>
      <c r="XEU44" s="11">
        <f t="shared" si="17"/>
        <v>1</v>
      </c>
      <c r="XEV44">
        <f t="shared" ca="1" si="11"/>
        <v>1</v>
      </c>
      <c r="XEX44">
        <f t="shared" si="12"/>
        <v>1</v>
      </c>
      <c r="XEY44">
        <f t="shared" si="13"/>
        <v>1</v>
      </c>
      <c r="XEZ44">
        <f t="shared" si="14"/>
        <v>1</v>
      </c>
      <c r="XFA44">
        <f t="shared" ca="1" si="15"/>
        <v>1</v>
      </c>
      <c r="XFB44" s="10">
        <f t="shared" si="16"/>
        <v>1</v>
      </c>
      <c r="XFC44">
        <v>1</v>
      </c>
      <c r="XFD44">
        <f>IF(IFERROR(SEARCH("Other unavailability",Table3[[#This Row],[Reason]],1), 0), IF(LEN(Table3[[#This Row],[Comment]])&gt;0, 1, 0), 1)</f>
        <v>1</v>
      </c>
    </row>
    <row r="45" spans="2:9 16373:16384" x14ac:dyDescent="0.3">
      <c r="B45" s="14" t="s">
        <v>21</v>
      </c>
      <c r="C45" s="14" t="s">
        <v>176</v>
      </c>
      <c r="D45" s="14" t="s">
        <v>23</v>
      </c>
      <c r="E45" s="15">
        <v>44644</v>
      </c>
      <c r="F45" s="15">
        <v>44644</v>
      </c>
      <c r="G45" s="14" t="s">
        <v>377</v>
      </c>
      <c r="H45" s="14"/>
      <c r="I45" s="14"/>
      <c r="XES45">
        <f t="shared" si="9"/>
        <v>1</v>
      </c>
      <c r="XET45">
        <f t="shared" si="10"/>
        <v>1</v>
      </c>
      <c r="XEU45" s="11">
        <f t="shared" si="17"/>
        <v>1</v>
      </c>
      <c r="XEV45">
        <f t="shared" ca="1" si="11"/>
        <v>1</v>
      </c>
      <c r="XEX45">
        <f t="shared" si="12"/>
        <v>1</v>
      </c>
      <c r="XEY45">
        <f t="shared" si="13"/>
        <v>1</v>
      </c>
      <c r="XEZ45">
        <f t="shared" si="14"/>
        <v>1</v>
      </c>
      <c r="XFA45">
        <f t="shared" ca="1" si="15"/>
        <v>1</v>
      </c>
      <c r="XFB45" s="10">
        <f t="shared" si="16"/>
        <v>1</v>
      </c>
      <c r="XFC45">
        <v>1</v>
      </c>
      <c r="XFD45">
        <f>IF(IFERROR(SEARCH("Other unavailability",Table3[[#This Row],[Reason]],1), 0), IF(LEN(Table3[[#This Row],[Comment]])&gt;0, 1, 0), 1)</f>
        <v>1</v>
      </c>
    </row>
    <row r="46" spans="2:9 16373:16384" x14ac:dyDescent="0.3">
      <c r="B46" s="18" t="s">
        <v>34</v>
      </c>
      <c r="C46" s="18" t="s">
        <v>47</v>
      </c>
      <c r="D46" s="18" t="s">
        <v>23</v>
      </c>
      <c r="E46" s="19">
        <v>44642</v>
      </c>
      <c r="F46" s="19">
        <v>44647</v>
      </c>
      <c r="G46" s="18" t="s">
        <v>378</v>
      </c>
      <c r="H46" s="14"/>
      <c r="I46" s="14"/>
      <c r="XES46">
        <f t="shared" si="9"/>
        <v>1</v>
      </c>
      <c r="XET46">
        <f t="shared" si="10"/>
        <v>1</v>
      </c>
      <c r="XEU46" s="11">
        <f t="shared" si="17"/>
        <v>1</v>
      </c>
      <c r="XEV46">
        <f t="shared" ca="1" si="11"/>
        <v>1</v>
      </c>
      <c r="XEX46">
        <f t="shared" si="12"/>
        <v>1</v>
      </c>
      <c r="XEY46">
        <f t="shared" si="13"/>
        <v>1</v>
      </c>
      <c r="XEZ46">
        <f t="shared" si="14"/>
        <v>1</v>
      </c>
      <c r="XFA46">
        <f t="shared" ca="1" si="15"/>
        <v>1</v>
      </c>
      <c r="XFB46" s="10">
        <f t="shared" si="16"/>
        <v>1</v>
      </c>
      <c r="XFC46">
        <v>1</v>
      </c>
      <c r="XFD46">
        <f>IF(IFERROR(SEARCH("Other unavailability",Table3[[#This Row],[Reason]],1), 0), IF(LEN(Table3[[#This Row],[Comment]])&gt;0, 1, 0), 1)</f>
        <v>1</v>
      </c>
    </row>
    <row r="47" spans="2:9 16373:16384" x14ac:dyDescent="0.3">
      <c r="B47" s="14" t="s">
        <v>21</v>
      </c>
      <c r="C47" s="14" t="s">
        <v>210</v>
      </c>
      <c r="D47" s="14" t="s">
        <v>84</v>
      </c>
      <c r="E47" s="15">
        <v>44642</v>
      </c>
      <c r="F47" s="15">
        <v>44643</v>
      </c>
      <c r="G47" s="14" t="s">
        <v>379</v>
      </c>
      <c r="H47" s="14"/>
      <c r="I47" s="14"/>
      <c r="XES47">
        <f t="shared" si="9"/>
        <v>1</v>
      </c>
      <c r="XET47">
        <f t="shared" si="10"/>
        <v>1</v>
      </c>
      <c r="XEU47" s="11">
        <f t="shared" si="17"/>
        <v>1</v>
      </c>
      <c r="XEV47">
        <f t="shared" ca="1" si="11"/>
        <v>1</v>
      </c>
      <c r="XEX47">
        <f t="shared" si="12"/>
        <v>1</v>
      </c>
      <c r="XEY47">
        <f t="shared" si="13"/>
        <v>1</v>
      </c>
      <c r="XEZ47">
        <f t="shared" si="14"/>
        <v>1</v>
      </c>
      <c r="XFA47">
        <f t="shared" ca="1" si="15"/>
        <v>1</v>
      </c>
      <c r="XFB47" s="10">
        <f t="shared" si="16"/>
        <v>1</v>
      </c>
      <c r="XFC47">
        <v>1</v>
      </c>
      <c r="XFD47">
        <f>IF(IFERROR(SEARCH("Other unavailability",Table3[[#This Row],[Reason]],1), 0), IF(LEN(Table3[[#This Row],[Comment]])&gt;0, 1, 0), 1)</f>
        <v>1</v>
      </c>
    </row>
    <row r="48" spans="2:9 16373:16384" x14ac:dyDescent="0.3">
      <c r="B48" s="14" t="s">
        <v>21</v>
      </c>
      <c r="C48" s="14" t="s">
        <v>218</v>
      </c>
      <c r="D48" s="14" t="s">
        <v>23</v>
      </c>
      <c r="E48" s="15">
        <v>44642</v>
      </c>
      <c r="F48" s="15">
        <v>44644</v>
      </c>
      <c r="G48" s="14" t="s">
        <v>380</v>
      </c>
      <c r="H48" s="14"/>
      <c r="I48" s="14"/>
      <c r="XES48">
        <f t="shared" si="9"/>
        <v>1</v>
      </c>
      <c r="XET48">
        <f t="shared" si="10"/>
        <v>1</v>
      </c>
      <c r="XEU48" s="11">
        <f t="shared" si="17"/>
        <v>1</v>
      </c>
      <c r="XEV48">
        <f t="shared" ca="1" si="11"/>
        <v>1</v>
      </c>
      <c r="XEX48">
        <f t="shared" si="12"/>
        <v>1</v>
      </c>
      <c r="XEY48">
        <f t="shared" si="13"/>
        <v>1</v>
      </c>
      <c r="XEZ48">
        <f t="shared" si="14"/>
        <v>1</v>
      </c>
      <c r="XFA48">
        <f t="shared" ca="1" si="15"/>
        <v>1</v>
      </c>
      <c r="XFB48" s="10">
        <f t="shared" si="16"/>
        <v>1</v>
      </c>
      <c r="XFC48">
        <v>1</v>
      </c>
      <c r="XFD48">
        <f>IF(IFERROR(SEARCH("Other unavailability",Table3[[#This Row],[Reason]],1), 0), IF(LEN(Table3[[#This Row],[Comment]])&gt;0, 1, 0), 1)</f>
        <v>1</v>
      </c>
    </row>
    <row r="49" spans="2:9 16373:16384" x14ac:dyDescent="0.3">
      <c r="B49" s="14"/>
      <c r="C49" s="14"/>
      <c r="D49" s="14"/>
      <c r="E49" s="15"/>
      <c r="F49" s="15"/>
      <c r="G49" s="14"/>
      <c r="H49" s="14"/>
      <c r="I49" s="14"/>
      <c r="XES49">
        <f t="shared" si="9"/>
        <v>0</v>
      </c>
      <c r="XET49">
        <f t="shared" si="10"/>
        <v>0</v>
      </c>
      <c r="XEU49" s="11">
        <f t="shared" si="17"/>
        <v>1</v>
      </c>
      <c r="XEV49">
        <f t="shared" ca="1" si="11"/>
        <v>1</v>
      </c>
      <c r="XEX49">
        <f t="shared" si="12"/>
        <v>1</v>
      </c>
      <c r="XEY49">
        <f t="shared" si="13"/>
        <v>1</v>
      </c>
      <c r="XEZ49">
        <f t="shared" si="14"/>
        <v>1</v>
      </c>
      <c r="XFA49">
        <f t="shared" ca="1" si="15"/>
        <v>1</v>
      </c>
      <c r="XFB49" s="10">
        <f t="shared" si="16"/>
        <v>1</v>
      </c>
      <c r="XFC49">
        <v>1</v>
      </c>
      <c r="XFD49">
        <f>IF(IFERROR(SEARCH("Other unavailability",Table3[[#This Row],[Reason]],1), 0), IF(LEN(Table3[[#This Row],[Comment]])&gt;0, 1, 0), 1)</f>
        <v>1</v>
      </c>
    </row>
    <row r="50" spans="2:9 16373:16384" x14ac:dyDescent="0.3">
      <c r="B50" s="14"/>
      <c r="C50" s="14"/>
      <c r="D50" s="14"/>
      <c r="E50" s="15"/>
      <c r="F50" s="15"/>
      <c r="G50" s="14"/>
      <c r="H50" s="14"/>
      <c r="I50" s="14"/>
      <c r="XES50">
        <f t="shared" ref="XES50:XES81" si="18">IF(ISBLANK(B50),0,1)</f>
        <v>0</v>
      </c>
      <c r="XET50">
        <f t="shared" ref="XET50:XET81" si="19">IF(CONCATENATE(C50,D50,E50,F50)&lt;&gt;"",1,0)</f>
        <v>0</v>
      </c>
      <c r="XEU50" s="11">
        <f t="shared" si="17"/>
        <v>1</v>
      </c>
      <c r="XEV50">
        <f t="shared" ref="XEV50:XEV81" ca="1" si="20">IF(AND(B50&lt;&gt;"",ISNA(VLOOKUP(D50,INDIRECT("Reasons"),1,FALSE))),0,1)</f>
        <v>1</v>
      </c>
      <c r="XEX50">
        <f t="shared" ref="XEX50:XEX81" si="21">IF(AND(B50&lt;&gt;"",ISBLANK(D50)),0,1)</f>
        <v>1</v>
      </c>
      <c r="XEY50">
        <f t="shared" ref="XEY50:XEY81" si="22">IF(AND(B50&lt;&gt;"",ISBLANK(E50)),0,1)</f>
        <v>1</v>
      </c>
      <c r="XEZ50">
        <f t="shared" ref="XEZ50:XEZ81" si="23">IF(AND(B50&lt;&gt;"",ISBLANK(F50)),0,1)</f>
        <v>1</v>
      </c>
      <c r="XFA50">
        <f t="shared" ref="XFA50:XFA81" ca="1" si="24">IF(ISNA(VLOOKUP(C50,INDIRECT(B50),1,FALSE)),0,1)</f>
        <v>1</v>
      </c>
      <c r="XFB50" s="10">
        <f t="shared" ref="XFB50:XFB81" si="25">IF(AND(B50&lt;&gt;"",ISBLANK(C50)),0,1)</f>
        <v>1</v>
      </c>
      <c r="XFC50">
        <v>1</v>
      </c>
      <c r="XFD50">
        <f>IF(IFERROR(SEARCH("Other unavailability",Table3[[#This Row],[Reason]],1), 0), IF(LEN(Table3[[#This Row],[Comment]])&gt;0, 1, 0), 1)</f>
        <v>1</v>
      </c>
    </row>
    <row r="51" spans="2:9 16373:16384" x14ac:dyDescent="0.3">
      <c r="B51" s="14"/>
      <c r="C51" s="14"/>
      <c r="D51" s="14"/>
      <c r="E51" s="15"/>
      <c r="F51" s="15"/>
      <c r="G51" s="14"/>
      <c r="H51" s="14"/>
      <c r="I51" s="14"/>
      <c r="XES51">
        <f t="shared" si="18"/>
        <v>0</v>
      </c>
      <c r="XET51">
        <f t="shared" si="19"/>
        <v>0</v>
      </c>
      <c r="XEU51" s="11">
        <f t="shared" si="17"/>
        <v>1</v>
      </c>
      <c r="XEV51">
        <f t="shared" ca="1" si="20"/>
        <v>1</v>
      </c>
      <c r="XEX51">
        <f t="shared" si="21"/>
        <v>1</v>
      </c>
      <c r="XEY51">
        <f t="shared" si="22"/>
        <v>1</v>
      </c>
      <c r="XEZ51">
        <f t="shared" si="23"/>
        <v>1</v>
      </c>
      <c r="XFA51">
        <f t="shared" ca="1" si="24"/>
        <v>1</v>
      </c>
      <c r="XFB51" s="10">
        <f t="shared" si="25"/>
        <v>1</v>
      </c>
      <c r="XFC51">
        <v>1</v>
      </c>
      <c r="XFD51">
        <f>IF(IFERROR(SEARCH("Other unavailability",Table3[[#This Row],[Reason]],1), 0), IF(LEN(Table3[[#This Row],[Comment]])&gt;0, 1, 0), 1)</f>
        <v>1</v>
      </c>
    </row>
    <row r="52" spans="2:9 16373:16384" x14ac:dyDescent="0.3">
      <c r="B52" s="14"/>
      <c r="C52" s="14"/>
      <c r="D52" s="14"/>
      <c r="E52" s="15"/>
      <c r="F52" s="15"/>
      <c r="G52" s="14"/>
      <c r="H52" s="14"/>
      <c r="I52" s="14"/>
      <c r="XES52">
        <f t="shared" si="18"/>
        <v>0</v>
      </c>
      <c r="XET52">
        <f t="shared" si="19"/>
        <v>0</v>
      </c>
      <c r="XEU52" s="11">
        <f t="shared" si="17"/>
        <v>1</v>
      </c>
      <c r="XEV52">
        <f t="shared" ca="1" si="20"/>
        <v>1</v>
      </c>
      <c r="XEX52">
        <f t="shared" si="21"/>
        <v>1</v>
      </c>
      <c r="XEY52">
        <f t="shared" si="22"/>
        <v>1</v>
      </c>
      <c r="XEZ52">
        <f t="shared" si="23"/>
        <v>1</v>
      </c>
      <c r="XFA52">
        <f t="shared" ca="1" si="24"/>
        <v>1</v>
      </c>
      <c r="XFB52" s="10">
        <f t="shared" si="25"/>
        <v>1</v>
      </c>
      <c r="XFC52">
        <v>1</v>
      </c>
      <c r="XFD52">
        <f>IF(IFERROR(SEARCH("Other unavailability",Table3[[#This Row],[Reason]],1), 0), IF(LEN(Table3[[#This Row],[Comment]])&gt;0, 1, 0), 1)</f>
        <v>1</v>
      </c>
    </row>
    <row r="53" spans="2:9 16373:16384" x14ac:dyDescent="0.3">
      <c r="B53" s="14"/>
      <c r="C53" s="14"/>
      <c r="D53" s="14"/>
      <c r="E53" s="15"/>
      <c r="F53" s="15"/>
      <c r="G53" s="14"/>
      <c r="H53" s="14"/>
      <c r="I53" s="14"/>
      <c r="XES53">
        <f t="shared" si="18"/>
        <v>0</v>
      </c>
      <c r="XET53">
        <f t="shared" si="19"/>
        <v>0</v>
      </c>
      <c r="XEU53" s="11">
        <f t="shared" si="17"/>
        <v>1</v>
      </c>
      <c r="XEV53">
        <f t="shared" ca="1" si="20"/>
        <v>1</v>
      </c>
      <c r="XEX53">
        <f t="shared" si="21"/>
        <v>1</v>
      </c>
      <c r="XEY53">
        <f t="shared" si="22"/>
        <v>1</v>
      </c>
      <c r="XEZ53">
        <f t="shared" si="23"/>
        <v>1</v>
      </c>
      <c r="XFA53">
        <f t="shared" ca="1" si="24"/>
        <v>1</v>
      </c>
      <c r="XFB53" s="10">
        <f t="shared" si="25"/>
        <v>1</v>
      </c>
      <c r="XFC53">
        <v>1</v>
      </c>
      <c r="XFD53">
        <f>IF(IFERROR(SEARCH("Other unavailability",Table3[[#This Row],[Reason]],1), 0), IF(LEN(Table3[[#This Row],[Comment]])&gt;0, 1, 0), 1)</f>
        <v>1</v>
      </c>
    </row>
    <row r="54" spans="2:9 16373:16384" x14ac:dyDescent="0.3">
      <c r="B54" s="14"/>
      <c r="C54" s="14"/>
      <c r="D54" s="14"/>
      <c r="E54" s="15"/>
      <c r="F54" s="15"/>
      <c r="G54" s="14"/>
      <c r="H54" s="14"/>
      <c r="I54" s="14"/>
      <c r="XES54">
        <f t="shared" si="18"/>
        <v>0</v>
      </c>
      <c r="XET54">
        <f t="shared" si="19"/>
        <v>0</v>
      </c>
      <c r="XEU54" s="11">
        <f t="shared" si="17"/>
        <v>1</v>
      </c>
      <c r="XEV54">
        <f t="shared" ca="1" si="20"/>
        <v>1</v>
      </c>
      <c r="XEX54">
        <f t="shared" si="21"/>
        <v>1</v>
      </c>
      <c r="XEY54">
        <f t="shared" si="22"/>
        <v>1</v>
      </c>
      <c r="XEZ54">
        <f t="shared" si="23"/>
        <v>1</v>
      </c>
      <c r="XFA54">
        <f t="shared" ca="1" si="24"/>
        <v>1</v>
      </c>
      <c r="XFB54" s="10">
        <f t="shared" si="25"/>
        <v>1</v>
      </c>
      <c r="XFC54">
        <v>1</v>
      </c>
      <c r="XFD54">
        <f>IF(IFERROR(SEARCH("Other unavailability",Table3[[#This Row],[Reason]],1), 0), IF(LEN(Table3[[#This Row],[Comment]])&gt;0, 1, 0), 1)</f>
        <v>1</v>
      </c>
    </row>
    <row r="55" spans="2:9 16373:16384" x14ac:dyDescent="0.3">
      <c r="B55" s="14"/>
      <c r="C55" s="14"/>
      <c r="D55" s="14"/>
      <c r="E55" s="15"/>
      <c r="F55" s="15"/>
      <c r="G55" s="14"/>
      <c r="H55" s="14"/>
      <c r="I55" s="14"/>
      <c r="XES55">
        <f t="shared" si="18"/>
        <v>0</v>
      </c>
      <c r="XET55">
        <f t="shared" si="19"/>
        <v>0</v>
      </c>
      <c r="XEU55" s="11">
        <f t="shared" si="17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Row],[Reason]],1), 0), IF(LEN(Table3[[#This Row],[Comment]])&gt;0, 1, 0), 1)</f>
        <v>1</v>
      </c>
    </row>
    <row r="56" spans="2:9 16373:16384" x14ac:dyDescent="0.3">
      <c r="B56" s="14"/>
      <c r="C56" s="14"/>
      <c r="D56" s="14"/>
      <c r="E56" s="15"/>
      <c r="F56" s="15"/>
      <c r="G56" s="14"/>
      <c r="H56" s="14"/>
      <c r="I56" s="14"/>
      <c r="XES56">
        <f t="shared" si="18"/>
        <v>0</v>
      </c>
      <c r="XET56">
        <f t="shared" si="19"/>
        <v>0</v>
      </c>
      <c r="XEU56" s="11">
        <f t="shared" si="17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Row],[Reason]],1), 0), IF(LEN(Table3[[#This Row],[Comment]])&gt;0, 1, 0), 1)</f>
        <v>1</v>
      </c>
    </row>
    <row r="57" spans="2:9 16373:16384" x14ac:dyDescent="0.3">
      <c r="B57" s="14"/>
      <c r="C57" s="14"/>
      <c r="D57" s="14"/>
      <c r="E57" s="15"/>
      <c r="F57" s="15"/>
      <c r="G57" s="14"/>
      <c r="H57" s="14"/>
      <c r="I57" s="14"/>
      <c r="XES57">
        <f t="shared" si="18"/>
        <v>0</v>
      </c>
      <c r="XET57">
        <f t="shared" si="19"/>
        <v>0</v>
      </c>
      <c r="XEU57" s="11">
        <f t="shared" si="17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Row],[Reason]],1), 0), IF(LEN(Table3[[#This Row],[Comment]])&gt;0, 1, 0), 1)</f>
        <v>1</v>
      </c>
    </row>
    <row r="58" spans="2:9 16373:16384" x14ac:dyDescent="0.3">
      <c r="B58" s="14"/>
      <c r="C58" s="14"/>
      <c r="D58" s="14"/>
      <c r="E58" s="15"/>
      <c r="F58" s="15"/>
      <c r="G58" s="14"/>
      <c r="H58" s="14"/>
      <c r="I58" s="14"/>
      <c r="XES58">
        <f t="shared" si="18"/>
        <v>0</v>
      </c>
      <c r="XET58">
        <f t="shared" si="19"/>
        <v>0</v>
      </c>
      <c r="XEU58" s="11">
        <f t="shared" si="17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Row],[Reason]],1), 0), IF(LEN(Table3[[#This Row],[Comment]])&gt;0, 1, 0), 1)</f>
        <v>1</v>
      </c>
    </row>
    <row r="59" spans="2:9 16373:16384" x14ac:dyDescent="0.3">
      <c r="B59" s="14"/>
      <c r="C59" s="14"/>
      <c r="D59" s="14"/>
      <c r="E59" s="15"/>
      <c r="F59" s="15"/>
      <c r="G59" s="14"/>
      <c r="H59" s="14"/>
      <c r="I59" s="14"/>
      <c r="XES59">
        <f t="shared" si="18"/>
        <v>0</v>
      </c>
      <c r="XET59">
        <f t="shared" si="19"/>
        <v>0</v>
      </c>
      <c r="XEU59" s="11">
        <f t="shared" si="17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Row],[Reason]],1), 0), IF(LEN(Table3[[#This Row],[Comment]])&gt;0, 1, 0), 1)</f>
        <v>1</v>
      </c>
    </row>
    <row r="60" spans="2:9 16373:16384" x14ac:dyDescent="0.3">
      <c r="B60" s="14"/>
      <c r="C60" s="14"/>
      <c r="D60" s="14"/>
      <c r="E60" s="15"/>
      <c r="F60" s="15"/>
      <c r="G60" s="14"/>
      <c r="H60" s="14"/>
      <c r="I60" s="14"/>
      <c r="XES60">
        <f t="shared" si="18"/>
        <v>0</v>
      </c>
      <c r="XET60">
        <f t="shared" si="19"/>
        <v>0</v>
      </c>
      <c r="XEU60" s="11">
        <f t="shared" si="17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Row],[Reason]],1), 0), IF(LEN(Table3[[#This Row],[Comment]])&gt;0, 1, 0), 1)</f>
        <v>1</v>
      </c>
    </row>
    <row r="61" spans="2:9 16373:16384" x14ac:dyDescent="0.3">
      <c r="B61" s="14"/>
      <c r="C61" s="14"/>
      <c r="D61" s="14"/>
      <c r="E61" s="15"/>
      <c r="F61" s="15"/>
      <c r="G61" s="14"/>
      <c r="H61" s="14"/>
      <c r="I61" s="14"/>
      <c r="XES61">
        <f t="shared" si="18"/>
        <v>0</v>
      </c>
      <c r="XET61">
        <f t="shared" si="19"/>
        <v>0</v>
      </c>
      <c r="XEU61" s="11">
        <f t="shared" si="17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Row],[Reason]],1), 0), IF(LEN(Table3[[#This Row],[Comment]])&gt;0, 1, 0), 1)</f>
        <v>1</v>
      </c>
    </row>
    <row r="62" spans="2:9 16373:16384" x14ac:dyDescent="0.3">
      <c r="B62" s="14"/>
      <c r="C62" s="14"/>
      <c r="D62" s="14"/>
      <c r="E62" s="15"/>
      <c r="F62" s="15"/>
      <c r="G62" s="14"/>
      <c r="H62" s="14"/>
      <c r="I62" s="14"/>
      <c r="XES62">
        <f t="shared" si="18"/>
        <v>0</v>
      </c>
      <c r="XET62">
        <f t="shared" si="19"/>
        <v>0</v>
      </c>
      <c r="XEU62" s="11">
        <f t="shared" si="17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Row],[Reason]],1), 0), IF(LEN(Table3[[#This Row],[Comment]])&gt;0, 1, 0), 1)</f>
        <v>1</v>
      </c>
    </row>
    <row r="63" spans="2:9 16373:16384" x14ac:dyDescent="0.3">
      <c r="B63" s="14"/>
      <c r="C63" s="14"/>
      <c r="D63" s="14"/>
      <c r="E63" s="15"/>
      <c r="F63" s="15"/>
      <c r="G63" s="14"/>
      <c r="H63" s="14"/>
      <c r="I63" s="14"/>
      <c r="XES63">
        <f t="shared" si="18"/>
        <v>0</v>
      </c>
      <c r="XET63">
        <f t="shared" si="19"/>
        <v>0</v>
      </c>
      <c r="XEU63" s="11">
        <f t="shared" si="17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Row],[Reason]],1), 0), IF(LEN(Table3[[#This Row],[Comment]])&gt;0, 1, 0), 1)</f>
        <v>1</v>
      </c>
    </row>
    <row r="64" spans="2:9 16373:16384" x14ac:dyDescent="0.3">
      <c r="B64" s="14"/>
      <c r="C64" s="14"/>
      <c r="D64" s="14"/>
      <c r="E64" s="15"/>
      <c r="F64" s="15"/>
      <c r="G64" s="14"/>
      <c r="H64" s="14"/>
      <c r="I64" s="14"/>
      <c r="XES64">
        <f t="shared" si="18"/>
        <v>0</v>
      </c>
      <c r="XET64">
        <f t="shared" si="19"/>
        <v>0</v>
      </c>
      <c r="XEU64" s="11">
        <f t="shared" si="17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Row],[Reason]],1), 0), IF(LEN(Table3[[#This Row],[Comment]])&gt;0, 1, 0), 1)</f>
        <v>1</v>
      </c>
    </row>
    <row r="65" spans="2:9 16373:16384" x14ac:dyDescent="0.3">
      <c r="B65" s="14"/>
      <c r="C65" s="14"/>
      <c r="D65" s="14"/>
      <c r="E65" s="15"/>
      <c r="F65" s="15"/>
      <c r="G65" s="14"/>
      <c r="H65" s="14"/>
      <c r="I65" s="14"/>
      <c r="XES65">
        <f t="shared" si="18"/>
        <v>0</v>
      </c>
      <c r="XET65">
        <f t="shared" si="19"/>
        <v>0</v>
      </c>
      <c r="XEU65" s="11">
        <f t="shared" si="17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Row],[Reason]],1), 0), IF(LEN(Table3[[#This Row],[Comment]])&gt;0, 1, 0), 1)</f>
        <v>1</v>
      </c>
    </row>
    <row r="66" spans="2:9 16373:16384" x14ac:dyDescent="0.3">
      <c r="B66" s="14"/>
      <c r="C66" s="14"/>
      <c r="D66" s="14"/>
      <c r="E66" s="15"/>
      <c r="F66" s="15"/>
      <c r="G66" s="14"/>
      <c r="H66" s="14"/>
      <c r="I66" s="14"/>
      <c r="XES66">
        <f t="shared" si="18"/>
        <v>0</v>
      </c>
      <c r="XET66">
        <f t="shared" si="19"/>
        <v>0</v>
      </c>
      <c r="XEU66" s="11">
        <f t="shared" si="17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Row],[Reason]],1), 0), IF(LEN(Table3[[#This Row],[Comment]])&gt;0, 1, 0), 1)</f>
        <v>1</v>
      </c>
    </row>
    <row r="67" spans="2:9 16373:16384" x14ac:dyDescent="0.3">
      <c r="B67" s="14"/>
      <c r="C67" s="14"/>
      <c r="D67" s="14"/>
      <c r="E67" s="15"/>
      <c r="F67" s="15"/>
      <c r="G67" s="14"/>
      <c r="H67" s="14"/>
      <c r="I67" s="14"/>
      <c r="XES67">
        <f t="shared" si="18"/>
        <v>0</v>
      </c>
      <c r="XET67">
        <f t="shared" si="19"/>
        <v>0</v>
      </c>
      <c r="XEU67" s="11">
        <f t="shared" si="17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Row],[Reason]],1), 0), IF(LEN(Table3[[#This Row],[Comment]])&gt;0, 1, 0), 1)</f>
        <v>1</v>
      </c>
    </row>
    <row r="68" spans="2:9 16373:16384" x14ac:dyDescent="0.3">
      <c r="B68" s="14"/>
      <c r="C68" s="14"/>
      <c r="D68" s="14"/>
      <c r="E68" s="15"/>
      <c r="F68" s="15"/>
      <c r="G68" s="14"/>
      <c r="H68" s="14"/>
      <c r="I68" s="14"/>
      <c r="XES68">
        <f t="shared" si="18"/>
        <v>0</v>
      </c>
      <c r="XET68">
        <f t="shared" si="19"/>
        <v>0</v>
      </c>
      <c r="XEU68" s="11">
        <f t="shared" si="17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Row],[Reason]],1), 0), IF(LEN(Table3[[#This Row],[Comment]])&gt;0, 1, 0), 1)</f>
        <v>1</v>
      </c>
    </row>
    <row r="69" spans="2:9 16373:16384" x14ac:dyDescent="0.3">
      <c r="B69" s="14"/>
      <c r="C69" s="14"/>
      <c r="D69" s="14"/>
      <c r="E69" s="15"/>
      <c r="F69" s="15"/>
      <c r="G69" s="14"/>
      <c r="H69" s="14"/>
      <c r="I69" s="14"/>
      <c r="XES69">
        <f t="shared" si="18"/>
        <v>0</v>
      </c>
      <c r="XET69">
        <f t="shared" si="19"/>
        <v>0</v>
      </c>
      <c r="XEU69" s="11">
        <f t="shared" si="17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Row],[Reason]],1), 0), IF(LEN(Table3[[#This Row],[Comment]])&gt;0, 1, 0), 1)</f>
        <v>1</v>
      </c>
    </row>
    <row r="70" spans="2:9 16373:16384" x14ac:dyDescent="0.3">
      <c r="B70" s="14"/>
      <c r="C70" s="14"/>
      <c r="D70" s="14"/>
      <c r="E70" s="15"/>
      <c r="F70" s="15"/>
      <c r="G70" s="14"/>
      <c r="H70" s="14"/>
      <c r="I70" s="14"/>
      <c r="XES70">
        <f t="shared" si="18"/>
        <v>0</v>
      </c>
      <c r="XET70">
        <f t="shared" si="19"/>
        <v>0</v>
      </c>
      <c r="XEU70" s="11">
        <f t="shared" si="17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Row],[Reason]],1), 0), IF(LEN(Table3[[#This Row],[Comment]])&gt;0, 1, 0), 1)</f>
        <v>1</v>
      </c>
    </row>
    <row r="71" spans="2:9 16373:16384" x14ac:dyDescent="0.3">
      <c r="B71" s="14"/>
      <c r="C71" s="14"/>
      <c r="D71" s="14"/>
      <c r="E71" s="15"/>
      <c r="F71" s="15"/>
      <c r="G71" s="14"/>
      <c r="H71" s="14"/>
      <c r="I71" s="14"/>
      <c r="XES71">
        <f t="shared" si="18"/>
        <v>0</v>
      </c>
      <c r="XET71">
        <f t="shared" si="19"/>
        <v>0</v>
      </c>
      <c r="XEU71" s="11">
        <f t="shared" si="17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Row],[Reason]],1), 0), IF(LEN(Table3[[#This Row],[Comment]])&gt;0, 1, 0), 1)</f>
        <v>1</v>
      </c>
    </row>
    <row r="72" spans="2:9 16373:16384" x14ac:dyDescent="0.3">
      <c r="B72" s="14"/>
      <c r="C72" s="14"/>
      <c r="D72" s="14"/>
      <c r="E72" s="15"/>
      <c r="F72" s="15"/>
      <c r="G72" s="14"/>
      <c r="H72" s="14"/>
      <c r="I72" s="14"/>
      <c r="XES72">
        <f t="shared" si="18"/>
        <v>0</v>
      </c>
      <c r="XET72">
        <f t="shared" si="19"/>
        <v>0</v>
      </c>
      <c r="XEU72" s="11">
        <f t="shared" si="17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Row],[Reason]],1), 0), IF(LEN(Table3[[#This Row],[Comment]])&gt;0, 1, 0), 1)</f>
        <v>1</v>
      </c>
    </row>
    <row r="73" spans="2:9 16373:16384" x14ac:dyDescent="0.3">
      <c r="B73" s="14"/>
      <c r="C73" s="14"/>
      <c r="D73" s="14"/>
      <c r="E73" s="15"/>
      <c r="F73" s="15"/>
      <c r="G73" s="14"/>
      <c r="H73" s="14"/>
      <c r="I73" s="14"/>
      <c r="XES73">
        <f t="shared" si="18"/>
        <v>0</v>
      </c>
      <c r="XET73">
        <f t="shared" si="19"/>
        <v>0</v>
      </c>
      <c r="XEU73" s="11">
        <f t="shared" si="17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Row],[Reason]],1), 0), IF(LEN(Table3[[#This Row],[Comment]])&gt;0, 1, 0), 1)</f>
        <v>1</v>
      </c>
    </row>
    <row r="74" spans="2:9 16373:16384" x14ac:dyDescent="0.3">
      <c r="B74" s="14"/>
      <c r="C74" s="14"/>
      <c r="D74" s="14"/>
      <c r="E74" s="15"/>
      <c r="F74" s="15"/>
      <c r="G74" s="14"/>
      <c r="H74" s="14"/>
      <c r="I74" s="14"/>
      <c r="XES74">
        <f t="shared" si="18"/>
        <v>0</v>
      </c>
      <c r="XET74">
        <f t="shared" si="19"/>
        <v>0</v>
      </c>
      <c r="XEU74" s="11">
        <f t="shared" si="17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Row],[Reason]],1), 0), IF(LEN(Table3[[#This Row],[Comment]])&gt;0, 1, 0), 1)</f>
        <v>1</v>
      </c>
    </row>
    <row r="75" spans="2:9 16373:16384" x14ac:dyDescent="0.3">
      <c r="B75" s="14"/>
      <c r="C75" s="14"/>
      <c r="D75" s="14"/>
      <c r="E75" s="15"/>
      <c r="F75" s="15"/>
      <c r="G75" s="14"/>
      <c r="H75" s="14"/>
      <c r="I75" s="14"/>
      <c r="XES75">
        <f t="shared" si="18"/>
        <v>0</v>
      </c>
      <c r="XET75">
        <f t="shared" si="19"/>
        <v>0</v>
      </c>
      <c r="XEU75" s="11">
        <f t="shared" si="17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Row],[Reason]],1), 0), IF(LEN(Table3[[#This Row],[Comment]])&gt;0, 1, 0), 1)</f>
        <v>1</v>
      </c>
    </row>
    <row r="76" spans="2:9 16373:16384" x14ac:dyDescent="0.3">
      <c r="B76" s="14"/>
      <c r="C76" s="14"/>
      <c r="D76" s="14"/>
      <c r="E76" s="15"/>
      <c r="F76" s="15"/>
      <c r="G76" s="14"/>
      <c r="H76" s="14"/>
      <c r="I76" s="14"/>
      <c r="XES76">
        <f t="shared" si="18"/>
        <v>0</v>
      </c>
      <c r="XET76">
        <f t="shared" si="19"/>
        <v>0</v>
      </c>
      <c r="XEU76" s="11">
        <f t="shared" si="17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Row],[Reason]],1), 0), IF(LEN(Table3[[#This Row],[Comment]])&gt;0, 1, 0), 1)</f>
        <v>1</v>
      </c>
    </row>
    <row r="77" spans="2:9 16373:16384" x14ac:dyDescent="0.3">
      <c r="B77" s="14"/>
      <c r="C77" s="14"/>
      <c r="D77" s="14"/>
      <c r="E77" s="15"/>
      <c r="F77" s="15"/>
      <c r="G77" s="14"/>
      <c r="H77" s="14"/>
      <c r="I77" s="14"/>
      <c r="XES77">
        <f t="shared" si="18"/>
        <v>0</v>
      </c>
      <c r="XET77">
        <f t="shared" si="19"/>
        <v>0</v>
      </c>
      <c r="XEU77" s="11">
        <f t="shared" si="17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Row],[Reason]],1), 0), IF(LEN(Table3[[#This Row],[Comment]])&gt;0, 1, 0), 1)</f>
        <v>1</v>
      </c>
    </row>
    <row r="78" spans="2:9 16373:16384" x14ac:dyDescent="0.3">
      <c r="B78" s="14"/>
      <c r="C78" s="14"/>
      <c r="D78" s="14"/>
      <c r="E78" s="15"/>
      <c r="F78" s="15"/>
      <c r="G78" s="14"/>
      <c r="H78" s="14"/>
      <c r="I78" s="14"/>
      <c r="XES78">
        <f t="shared" si="18"/>
        <v>0</v>
      </c>
      <c r="XET78">
        <f t="shared" si="19"/>
        <v>0</v>
      </c>
      <c r="XEU78" s="11">
        <f t="shared" si="17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Row],[Reason]],1), 0), IF(LEN(Table3[[#This Row],[Comment]])&gt;0, 1, 0), 1)</f>
        <v>1</v>
      </c>
    </row>
    <row r="79" spans="2:9 16373:16384" x14ac:dyDescent="0.3">
      <c r="B79" s="14"/>
      <c r="C79" s="14"/>
      <c r="D79" s="14"/>
      <c r="E79" s="15"/>
      <c r="F79" s="15"/>
      <c r="G79" s="14"/>
      <c r="H79" s="14"/>
      <c r="I79" s="14"/>
      <c r="XES79">
        <f t="shared" si="18"/>
        <v>0</v>
      </c>
      <c r="XET79">
        <f t="shared" si="19"/>
        <v>0</v>
      </c>
      <c r="XEU79" s="11">
        <f t="shared" si="17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Row],[Reason]],1), 0), IF(LEN(Table3[[#This Row],[Comment]])&gt;0, 1, 0), 1)</f>
        <v>1</v>
      </c>
    </row>
    <row r="80" spans="2:9 16373:16384" x14ac:dyDescent="0.3">
      <c r="B80" s="14"/>
      <c r="C80" s="14"/>
      <c r="D80" s="14"/>
      <c r="E80" s="15"/>
      <c r="F80" s="15"/>
      <c r="G80" s="14"/>
      <c r="H80" s="14"/>
      <c r="I80" s="14"/>
      <c r="XES80">
        <f t="shared" si="18"/>
        <v>0</v>
      </c>
      <c r="XET80">
        <f t="shared" si="19"/>
        <v>0</v>
      </c>
      <c r="XEU80" s="11">
        <f t="shared" si="17"/>
        <v>1</v>
      </c>
      <c r="XEV80">
        <f t="shared" ca="1" si="20"/>
        <v>1</v>
      </c>
      <c r="XEX80">
        <f t="shared" si="21"/>
        <v>1</v>
      </c>
      <c r="XEY80">
        <f t="shared" si="22"/>
        <v>1</v>
      </c>
      <c r="XEZ80">
        <f t="shared" si="23"/>
        <v>1</v>
      </c>
      <c r="XFA80">
        <f t="shared" ca="1" si="24"/>
        <v>1</v>
      </c>
      <c r="XFB80" s="10">
        <f t="shared" si="25"/>
        <v>1</v>
      </c>
      <c r="XFC80">
        <v>1</v>
      </c>
      <c r="XFD80">
        <f>IF(IFERROR(SEARCH("Other unavailability",Table3[[#This Row],[Reason]],1), 0), IF(LEN(Table3[[#This Row],[Comment]])&gt;0, 1, 0), 1)</f>
        <v>1</v>
      </c>
    </row>
    <row r="81" spans="2:9 16373:16384" x14ac:dyDescent="0.3">
      <c r="B81" s="14"/>
      <c r="C81" s="14"/>
      <c r="D81" s="14"/>
      <c r="E81" s="15"/>
      <c r="F81" s="15"/>
      <c r="G81" s="14"/>
      <c r="H81" s="14"/>
      <c r="I81" s="14"/>
      <c r="XES81">
        <f t="shared" si="18"/>
        <v>0</v>
      </c>
      <c r="XET81">
        <f t="shared" si="19"/>
        <v>0</v>
      </c>
      <c r="XEU81" s="11">
        <f t="shared" si="17"/>
        <v>1</v>
      </c>
      <c r="XEV81">
        <f t="shared" ca="1" si="20"/>
        <v>1</v>
      </c>
      <c r="XEX81">
        <f t="shared" si="21"/>
        <v>1</v>
      </c>
      <c r="XEY81">
        <f t="shared" si="22"/>
        <v>1</v>
      </c>
      <c r="XEZ81">
        <f t="shared" si="23"/>
        <v>1</v>
      </c>
      <c r="XFA81">
        <f t="shared" ca="1" si="24"/>
        <v>1</v>
      </c>
      <c r="XFB81" s="10">
        <f t="shared" si="25"/>
        <v>1</v>
      </c>
      <c r="XFC81">
        <v>1</v>
      </c>
      <c r="XFD81">
        <f>IF(IFERROR(SEARCH("Other unavailability",Table3[[#This Row],[Reason]],1), 0), IF(LEN(Table3[[#This Row],[Comment]])&gt;0, 1, 0), 1)</f>
        <v>1</v>
      </c>
    </row>
    <row r="82" spans="2:9 16373:16384" x14ac:dyDescent="0.3">
      <c r="B82" s="14"/>
      <c r="C82" s="14"/>
      <c r="D82" s="14"/>
      <c r="E82" s="15"/>
      <c r="F82" s="15"/>
      <c r="G82" s="14"/>
      <c r="H82" s="14"/>
      <c r="I82" s="14"/>
      <c r="XES82">
        <f t="shared" ref="XES82:XES111" si="26">IF(ISBLANK(B82),0,1)</f>
        <v>0</v>
      </c>
      <c r="XET82">
        <f t="shared" ref="XET82:XET111" si="27">IF(CONCATENATE(C82,D82,E82,F82)&lt;&gt;"",1,0)</f>
        <v>0</v>
      </c>
      <c r="XEU82" s="11">
        <f t="shared" si="17"/>
        <v>1</v>
      </c>
      <c r="XEV82">
        <f t="shared" ref="XEV82:XEV105" ca="1" si="28">IF(AND(B82&lt;&gt;"",ISNA(VLOOKUP(D82,INDIRECT("Reasons"),1,FALSE))),0,1)</f>
        <v>1</v>
      </c>
      <c r="XEX82">
        <f t="shared" ref="XEX82:XEX105" si="29">IF(AND(B82&lt;&gt;"",ISBLANK(D82)),0,1)</f>
        <v>1</v>
      </c>
      <c r="XEY82">
        <f t="shared" ref="XEY82:XEY105" si="30">IF(AND(B82&lt;&gt;"",ISBLANK(E82)),0,1)</f>
        <v>1</v>
      </c>
      <c r="XEZ82">
        <f t="shared" ref="XEZ82:XEZ105" si="31">IF(AND(B82&lt;&gt;"",ISBLANK(F82)),0,1)</f>
        <v>1</v>
      </c>
      <c r="XFA82">
        <f t="shared" ref="XFA82:XFA105" ca="1" si="32">IF(ISNA(VLOOKUP(C82,INDIRECT(B82),1,FALSE)),0,1)</f>
        <v>1</v>
      </c>
      <c r="XFB82" s="10">
        <f t="shared" ref="XFB82:XFB105" si="33">IF(AND(B82&lt;&gt;"",ISBLANK(C82)),0,1)</f>
        <v>1</v>
      </c>
      <c r="XFC82">
        <v>1</v>
      </c>
      <c r="XFD82">
        <f>IF(IFERROR(SEARCH("Other unavailability",Table3[[#This Row],[Reason]],1), 0), IF(LEN(Table3[[#This Row],[Comment]])&gt;0, 1, 0), 1)</f>
        <v>1</v>
      </c>
    </row>
    <row r="83" spans="2:9 16373:16384" x14ac:dyDescent="0.3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7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Row],[Reason]],1), 0), IF(LEN(Table3[[#This Row],[Comment]])&gt;0, 1, 0), 1)</f>
        <v>1</v>
      </c>
    </row>
    <row r="84" spans="2:9 16373:16384" x14ac:dyDescent="0.3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7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Row],[Reason]],1), 0), IF(LEN(Table3[[#This Row],[Comment]])&gt;0, 1, 0), 1)</f>
        <v>1</v>
      </c>
    </row>
    <row r="85" spans="2:9 16373:16384" x14ac:dyDescent="0.3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7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Row],[Reason]],1), 0), IF(LEN(Table3[[#This Row],[Comment]])&gt;0, 1, 0), 1)</f>
        <v>1</v>
      </c>
    </row>
    <row r="86" spans="2:9 16373:16384" x14ac:dyDescent="0.3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7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Row],[Reason]],1), 0), IF(LEN(Table3[[#This Row],[Comment]])&gt;0, 1, 0), 1)</f>
        <v>1</v>
      </c>
    </row>
    <row r="87" spans="2:9 16373:16384" x14ac:dyDescent="0.3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7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Row],[Reason]],1), 0), IF(LEN(Table3[[#This Row],[Comment]])&gt;0, 1, 0), 1)</f>
        <v>1</v>
      </c>
    </row>
    <row r="88" spans="2:9 16373:16384" x14ac:dyDescent="0.3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7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Row],[Reason]],1), 0), IF(LEN(Table3[[#This Row],[Comment]])&gt;0, 1, 0), 1)</f>
        <v>1</v>
      </c>
    </row>
    <row r="89" spans="2:9 16373:16384" x14ac:dyDescent="0.3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7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Row],[Reason]],1), 0), IF(LEN(Table3[[#This Row],[Comment]])&gt;0, 1, 0), 1)</f>
        <v>1</v>
      </c>
    </row>
    <row r="90" spans="2:9 16373:16384" x14ac:dyDescent="0.3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7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Row],[Reason]],1), 0), IF(LEN(Table3[[#This Row],[Comment]])&gt;0, 1, 0), 1)</f>
        <v>1</v>
      </c>
    </row>
    <row r="91" spans="2:9 16373:16384" x14ac:dyDescent="0.3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7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Row],[Reason]],1), 0), IF(LEN(Table3[[#This Row],[Comment]])&gt;0, 1, 0), 1)</f>
        <v>1</v>
      </c>
    </row>
    <row r="92" spans="2:9 16373:16384" x14ac:dyDescent="0.3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7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Row],[Reason]],1), 0), IF(LEN(Table3[[#This Row],[Comment]])&gt;0, 1, 0), 1)</f>
        <v>1</v>
      </c>
    </row>
    <row r="93" spans="2:9 16373:16384" x14ac:dyDescent="0.3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7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Row],[Reason]],1), 0), IF(LEN(Table3[[#This Row],[Comment]])&gt;0, 1, 0), 1)</f>
        <v>1</v>
      </c>
    </row>
    <row r="94" spans="2:9 16373:16384" x14ac:dyDescent="0.3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7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Row],[Reason]],1), 0), IF(LEN(Table3[[#This Row],[Comment]])&gt;0, 1, 0), 1)</f>
        <v>1</v>
      </c>
    </row>
    <row r="95" spans="2:9 16373:16384" x14ac:dyDescent="0.3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7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Row],[Reason]],1), 0), IF(LEN(Table3[[#This Row],[Comment]])&gt;0, 1, 0), 1)</f>
        <v>1</v>
      </c>
    </row>
    <row r="96" spans="2:9 16373:16384" x14ac:dyDescent="0.3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7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Row],[Reason]],1), 0), IF(LEN(Table3[[#This Row],[Comment]])&gt;0, 1, 0), 1)</f>
        <v>1</v>
      </c>
    </row>
    <row r="97" spans="2:9 16373:16384" x14ac:dyDescent="0.3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7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Row],[Reason]],1), 0), IF(LEN(Table3[[#This Row],[Comment]])&gt;0, 1, 0), 1)</f>
        <v>1</v>
      </c>
    </row>
    <row r="98" spans="2:9 16373:16384" x14ac:dyDescent="0.3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7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Row],[Reason]],1), 0), IF(LEN(Table3[[#This Row],[Comment]])&gt;0, 1, 0), 1)</f>
        <v>1</v>
      </c>
    </row>
    <row r="99" spans="2:9 16373:16384" x14ac:dyDescent="0.3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7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Row],[Reason]],1), 0), IF(LEN(Table3[[#This Row],[Comment]])&gt;0, 1, 0), 1)</f>
        <v>1</v>
      </c>
    </row>
    <row r="100" spans="2:9 16373:16384" x14ac:dyDescent="0.3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7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Row],[Reason]],1), 0), IF(LEN(Table3[[#This Row],[Comment]])&gt;0, 1, 0), 1)</f>
        <v>1</v>
      </c>
    </row>
    <row r="101" spans="2:9 16373:16384" x14ac:dyDescent="0.3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7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Row],[Reason]],1), 0), IF(LEN(Table3[[#This Row],[Comment]])&gt;0, 1, 0), 1)</f>
        <v>1</v>
      </c>
    </row>
    <row r="102" spans="2:9 16373:16384" x14ac:dyDescent="0.3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7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Row],[Reason]],1), 0), IF(LEN(Table3[[#This Row],[Comment]])&gt;0, 1, 0), 1)</f>
        <v>1</v>
      </c>
    </row>
    <row r="103" spans="2:9 16373:16384" x14ac:dyDescent="0.3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7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Row],[Reason]],1), 0), IF(LEN(Table3[[#This Row],[Comment]])&gt;0, 1, 0), 1)</f>
        <v>1</v>
      </c>
    </row>
    <row r="104" spans="2:9 16373:16384" x14ac:dyDescent="0.3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si="17"/>
        <v>1</v>
      </c>
      <c r="XEV104">
        <f t="shared" ca="1" si="28"/>
        <v>1</v>
      </c>
      <c r="XEX104">
        <f t="shared" si="29"/>
        <v>1</v>
      </c>
      <c r="XEY104">
        <f t="shared" si="30"/>
        <v>1</v>
      </c>
      <c r="XEZ104">
        <f t="shared" si="31"/>
        <v>1</v>
      </c>
      <c r="XFA104">
        <f t="shared" ca="1" si="32"/>
        <v>1</v>
      </c>
      <c r="XFB104" s="10">
        <f t="shared" si="33"/>
        <v>1</v>
      </c>
      <c r="XFC104">
        <v>1</v>
      </c>
      <c r="XFD104">
        <f>IF(IFERROR(SEARCH("Other unavailability",Table3[[#This Row],[Reason]],1), 0), IF(LEN(Table3[[#This Row],[Comment]])&gt;0, 1, 0), 1)</f>
        <v>1</v>
      </c>
    </row>
    <row r="105" spans="2:9 16373:16384" x14ac:dyDescent="0.3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17"/>
        <v>1</v>
      </c>
      <c r="XEV105">
        <f t="shared" ca="1" si="28"/>
        <v>1</v>
      </c>
      <c r="XEX105">
        <f t="shared" si="29"/>
        <v>1</v>
      </c>
      <c r="XEY105">
        <f t="shared" si="30"/>
        <v>1</v>
      </c>
      <c r="XEZ105">
        <f t="shared" si="31"/>
        <v>1</v>
      </c>
      <c r="XFA105">
        <f t="shared" ca="1" si="32"/>
        <v>1</v>
      </c>
      <c r="XFB105" s="10">
        <f t="shared" si="33"/>
        <v>1</v>
      </c>
      <c r="XFC105">
        <v>1</v>
      </c>
      <c r="XFD105">
        <f>IF(IFERROR(SEARCH("Other unavailability",Table3[[#This Row],[Reason]],1), 0), IF(LEN(Table3[[#This Row],[Comment]])&gt;0, 1, 0), 1)</f>
        <v>1</v>
      </c>
    </row>
    <row r="106" spans="2:9 16373:16384" x14ac:dyDescent="0.3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ref="XEU106:XEU111" si="34">IF(AND(XES106=0,XET106=1),0,1)</f>
        <v>1</v>
      </c>
      <c r="XEV106">
        <f t="shared" ref="XEV106:XEV111" ca="1" si="35">IF(AND(B106&lt;&gt;"",ISNA(VLOOKUP(D106,INDIRECT("Reasons"),1,FALSE))),0,1)</f>
        <v>1</v>
      </c>
      <c r="XEX106">
        <f t="shared" ref="XEX106:XEX111" si="36">IF(AND(B106&lt;&gt;"",ISBLANK(D106)),0,1)</f>
        <v>1</v>
      </c>
      <c r="XEY106">
        <f t="shared" ref="XEY106:XEY111" si="37">IF(AND(B106&lt;&gt;"",ISBLANK(E106)),0,1)</f>
        <v>1</v>
      </c>
      <c r="XEZ106">
        <f t="shared" ref="XEZ106:XEZ111" si="38">IF(AND(B106&lt;&gt;"",ISBLANK(F106)),0,1)</f>
        <v>1</v>
      </c>
      <c r="XFA106">
        <f t="shared" ref="XFA106:XFA111" ca="1" si="39">IF(ISNA(VLOOKUP(C106,INDIRECT(B106),1,FALSE)),0,1)</f>
        <v>1</v>
      </c>
      <c r="XFB106" s="10">
        <f t="shared" ref="XFB106:XFB111" si="40">IF(AND(B106&lt;&gt;"",ISBLANK(C106)),0,1)</f>
        <v>1</v>
      </c>
      <c r="XFC106">
        <v>1</v>
      </c>
      <c r="XFD106">
        <f>IF(IFERROR(SEARCH("Other unavailability",Table3[[#This Row],[Reason]],1), 0), IF(LEN(Table3[[#This Row],[Comment]])&gt;0, 1, 0), 1)</f>
        <v>1</v>
      </c>
    </row>
    <row r="107" spans="2:9 16373:16384" x14ac:dyDescent="0.3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Row],[Reason]],1), 0), IF(LEN(Table3[[#This Row],[Comment]])&gt;0, 1, 0), 1)</f>
        <v>1</v>
      </c>
    </row>
    <row r="108" spans="2:9 16373:16384" x14ac:dyDescent="0.3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Row],[Reason]],1), 0), IF(LEN(Table3[[#This Row],[Comment]])&gt;0, 1, 0), 1)</f>
        <v>1</v>
      </c>
    </row>
    <row r="109" spans="2:9 16373:16384" x14ac:dyDescent="0.3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Row],[Reason]],1), 0), IF(LEN(Table3[[#This Row],[Comment]])&gt;0, 1, 0), 1)</f>
        <v>1</v>
      </c>
    </row>
    <row r="110" spans="2:9 16373:16384" x14ac:dyDescent="0.3">
      <c r="B110" s="14"/>
      <c r="C110" s="14"/>
      <c r="D110" s="14"/>
      <c r="E110" s="15"/>
      <c r="F110" s="15"/>
      <c r="G110" s="14"/>
      <c r="H110" s="14"/>
      <c r="I110" s="14"/>
      <c r="XES110">
        <f t="shared" si="26"/>
        <v>0</v>
      </c>
      <c r="XET110">
        <f t="shared" si="27"/>
        <v>0</v>
      </c>
      <c r="XEU110" s="11">
        <f t="shared" si="34"/>
        <v>1</v>
      </c>
      <c r="XEV110">
        <f t="shared" ca="1" si="35"/>
        <v>1</v>
      </c>
      <c r="XEX110">
        <f t="shared" si="36"/>
        <v>1</v>
      </c>
      <c r="XEY110">
        <f t="shared" si="37"/>
        <v>1</v>
      </c>
      <c r="XEZ110">
        <f t="shared" si="38"/>
        <v>1</v>
      </c>
      <c r="XFA110">
        <f t="shared" ca="1" si="39"/>
        <v>1</v>
      </c>
      <c r="XFB110" s="10">
        <f t="shared" si="40"/>
        <v>1</v>
      </c>
      <c r="XFC110">
        <v>1</v>
      </c>
      <c r="XFD110">
        <f>IF(IFERROR(SEARCH("Other unavailability",Table3[[#This Row],[Reason]],1), 0), IF(LEN(Table3[[#This Row],[Comment]])&gt;0, 1, 0), 1)</f>
        <v>1</v>
      </c>
    </row>
    <row r="111" spans="2:9 16373:16384" x14ac:dyDescent="0.3">
      <c r="B111" s="14"/>
      <c r="C111" s="14"/>
      <c r="D111" s="14"/>
      <c r="E111" s="15"/>
      <c r="F111" s="15"/>
      <c r="G111" s="14"/>
      <c r="H111" s="14"/>
      <c r="I111" s="14"/>
      <c r="XES111">
        <f t="shared" si="26"/>
        <v>0</v>
      </c>
      <c r="XET111">
        <f t="shared" si="27"/>
        <v>0</v>
      </c>
      <c r="XEU111" s="11">
        <f t="shared" si="34"/>
        <v>1</v>
      </c>
      <c r="XEV111">
        <f t="shared" ca="1" si="35"/>
        <v>1</v>
      </c>
      <c r="XEX111">
        <f t="shared" si="36"/>
        <v>1</v>
      </c>
      <c r="XEY111">
        <f t="shared" si="37"/>
        <v>1</v>
      </c>
      <c r="XEZ111">
        <f t="shared" si="38"/>
        <v>1</v>
      </c>
      <c r="XFA111">
        <f t="shared" ca="1" si="39"/>
        <v>1</v>
      </c>
      <c r="XFB111" s="10">
        <f t="shared" si="40"/>
        <v>1</v>
      </c>
      <c r="XFC111">
        <v>1</v>
      </c>
      <c r="XFD111">
        <f>IF(IFERROR(SEARCH("Other unavailability",Table3[[#This Row],[Reason]],1), 0), IF(LEN(Table3[[#This Row],[Comment]])&gt;0, 1, 0), 1)</f>
        <v>1</v>
      </c>
    </row>
    <row r="112" spans="2:9 16373:16384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</sheetData>
  <sheetProtection selectLockedCells="1"/>
  <dataConsolidate/>
  <conditionalFormatting sqref="G2">
    <cfRule type="notContainsBlanks" dxfId="385" priority="20249">
      <formula>LEN(TRIM(G2))&gt;0</formula>
    </cfRule>
  </conditionalFormatting>
  <conditionalFormatting sqref="F2">
    <cfRule type="notContainsBlanks" dxfId="384" priority="20248">
      <formula>LEN(TRIM(F2))&gt;0</formula>
    </cfRule>
  </conditionalFormatting>
  <conditionalFormatting sqref="E2">
    <cfRule type="notContainsBlanks" dxfId="383" priority="20247">
      <formula>LEN(TRIM(E2))&gt;0</formula>
    </cfRule>
  </conditionalFormatting>
  <conditionalFormatting sqref="D2">
    <cfRule type="notContainsBlanks" dxfId="382" priority="20246">
      <formula>LEN(TRIM(D2))&gt;0</formula>
    </cfRule>
  </conditionalFormatting>
  <conditionalFormatting sqref="C2">
    <cfRule type="notContainsBlanks" dxfId="381" priority="20245">
      <formula>LEN(TRIM(C2))&gt;0</formula>
    </cfRule>
  </conditionalFormatting>
  <conditionalFormatting sqref="B2">
    <cfRule type="notContainsBlanks" dxfId="380" priority="20250">
      <formula>LEN(TRIM(B2))&gt;0</formula>
    </cfRule>
  </conditionalFormatting>
  <conditionalFormatting sqref="E42:E45 E7:E23 E25:E40 E47:E111">
    <cfRule type="cellIs" dxfId="379" priority="4856" operator="equal">
      <formula>$XEY7</formula>
    </cfRule>
  </conditionalFormatting>
  <conditionalFormatting sqref="F42:F45 F7:F23 F25:F40 F47:F111">
    <cfRule type="cellIs" dxfId="378" priority="4855" operator="equal">
      <formula>$XEZ7</formula>
    </cfRule>
  </conditionalFormatting>
  <conditionalFormatting sqref="C42:C45 C7:C23 C25:C40 C47:C111">
    <cfRule type="expression" dxfId="377" priority="4853">
      <formula>OR($XFA7=0)</formula>
    </cfRule>
    <cfRule type="cellIs" dxfId="376" priority="4854" operator="equal">
      <formula>$XFB7</formula>
    </cfRule>
  </conditionalFormatting>
  <conditionalFormatting sqref="D42:D45 D7:D23 D25:D40 D47:D111">
    <cfRule type="cellIs" dxfId="375" priority="4852" operator="equal">
      <formula>$XEX7</formula>
    </cfRule>
  </conditionalFormatting>
  <conditionalFormatting sqref="B7:B23 B25:B40 B42:B45 B47:B111">
    <cfRule type="cellIs" dxfId="374" priority="4851" operator="equal">
      <formula>$XEU7</formula>
    </cfRule>
  </conditionalFormatting>
  <conditionalFormatting sqref="G42:G45 G7:G23 G25:G40 G47:G111">
    <cfRule type="cellIs" dxfId="373" priority="4844" operator="equal">
      <formula>$XFD7</formula>
    </cfRule>
  </conditionalFormatting>
  <conditionalFormatting sqref="E12">
    <cfRule type="cellIs" dxfId="372" priority="435" operator="equal">
      <formula>$XEY12</formula>
    </cfRule>
  </conditionalFormatting>
  <conditionalFormatting sqref="F12">
    <cfRule type="cellIs" dxfId="371" priority="434" operator="equal">
      <formula>$XEZ12</formula>
    </cfRule>
  </conditionalFormatting>
  <conditionalFormatting sqref="C12">
    <cfRule type="expression" dxfId="370" priority="432">
      <formula>OR($XFA12=0)</formula>
    </cfRule>
    <cfRule type="cellIs" dxfId="369" priority="433" operator="equal">
      <formula>$XFB12</formula>
    </cfRule>
  </conditionalFormatting>
  <conditionalFormatting sqref="D12">
    <cfRule type="cellIs" dxfId="368" priority="431" operator="equal">
      <formula>$XEX12</formula>
    </cfRule>
  </conditionalFormatting>
  <conditionalFormatting sqref="B12">
    <cfRule type="cellIs" dxfId="367" priority="430" operator="equal">
      <formula>$XEU12</formula>
    </cfRule>
  </conditionalFormatting>
  <conditionalFormatting sqref="G12">
    <cfRule type="cellIs" dxfId="366" priority="429" operator="equal">
      <formula>$XFD12</formula>
    </cfRule>
  </conditionalFormatting>
  <conditionalFormatting sqref="E11">
    <cfRule type="cellIs" dxfId="365" priority="385" operator="equal">
      <formula>$XEY11</formula>
    </cfRule>
  </conditionalFormatting>
  <conditionalFormatting sqref="F11">
    <cfRule type="cellIs" dxfId="364" priority="384" operator="equal">
      <formula>$XEZ11</formula>
    </cfRule>
  </conditionalFormatting>
  <conditionalFormatting sqref="C11">
    <cfRule type="expression" dxfId="363" priority="382">
      <formula>OR($XFA11=0)</formula>
    </cfRule>
    <cfRule type="cellIs" dxfId="362" priority="383" operator="equal">
      <formula>$XFB11</formula>
    </cfRule>
  </conditionalFormatting>
  <conditionalFormatting sqref="D11">
    <cfRule type="cellIs" dxfId="361" priority="381" operator="equal">
      <formula>$XEX11</formula>
    </cfRule>
  </conditionalFormatting>
  <conditionalFormatting sqref="B11">
    <cfRule type="cellIs" dxfId="360" priority="380" operator="equal">
      <formula>$XEU11</formula>
    </cfRule>
  </conditionalFormatting>
  <conditionalFormatting sqref="G11">
    <cfRule type="cellIs" dxfId="359" priority="379" operator="equal">
      <formula>$XFD11</formula>
    </cfRule>
  </conditionalFormatting>
  <conditionalFormatting sqref="E4:E6">
    <cfRule type="cellIs" dxfId="358" priority="350" operator="equal">
      <formula>$XEY4</formula>
    </cfRule>
  </conditionalFormatting>
  <conditionalFormatting sqref="F4:F6">
    <cfRule type="cellIs" dxfId="357" priority="349" operator="equal">
      <formula>$XEZ4</formula>
    </cfRule>
  </conditionalFormatting>
  <conditionalFormatting sqref="C4:C6">
    <cfRule type="expression" dxfId="356" priority="347">
      <formula>OR($XFA4=0)</formula>
    </cfRule>
    <cfRule type="cellIs" dxfId="355" priority="348" operator="equal">
      <formula>$XFB4</formula>
    </cfRule>
  </conditionalFormatting>
  <conditionalFormatting sqref="D4:D6">
    <cfRule type="cellIs" dxfId="354" priority="346" operator="equal">
      <formula>$XEX4</formula>
    </cfRule>
  </conditionalFormatting>
  <conditionalFormatting sqref="B4:B6">
    <cfRule type="cellIs" dxfId="353" priority="345" operator="equal">
      <formula>$XEU4</formula>
    </cfRule>
  </conditionalFormatting>
  <conditionalFormatting sqref="G4:G6">
    <cfRule type="cellIs" dxfId="352" priority="344" operator="equal">
      <formula>$XFD4</formula>
    </cfRule>
  </conditionalFormatting>
  <conditionalFormatting sqref="E7">
    <cfRule type="cellIs" dxfId="351" priority="343" operator="equal">
      <formula>$XEY7</formula>
    </cfRule>
  </conditionalFormatting>
  <conditionalFormatting sqref="F7">
    <cfRule type="cellIs" dxfId="350" priority="342" operator="equal">
      <formula>$XEZ7</formula>
    </cfRule>
  </conditionalFormatting>
  <conditionalFormatting sqref="C7">
    <cfRule type="expression" dxfId="349" priority="340">
      <formula>OR($XFA7=0)</formula>
    </cfRule>
    <cfRule type="cellIs" dxfId="348" priority="341" operator="equal">
      <formula>$XFB7</formula>
    </cfRule>
  </conditionalFormatting>
  <conditionalFormatting sqref="D7">
    <cfRule type="cellIs" dxfId="347" priority="339" operator="equal">
      <formula>$XEX7</formula>
    </cfRule>
  </conditionalFormatting>
  <conditionalFormatting sqref="B7">
    <cfRule type="cellIs" dxfId="346" priority="338" operator="equal">
      <formula>$XEU7</formula>
    </cfRule>
  </conditionalFormatting>
  <conditionalFormatting sqref="G7">
    <cfRule type="cellIs" dxfId="345" priority="337" operator="equal">
      <formula>$XFD7</formula>
    </cfRule>
  </conditionalFormatting>
  <conditionalFormatting sqref="E8">
    <cfRule type="cellIs" dxfId="344" priority="336" operator="equal">
      <formula>$XEY8</formula>
    </cfRule>
  </conditionalFormatting>
  <conditionalFormatting sqref="F8">
    <cfRule type="cellIs" dxfId="343" priority="335" operator="equal">
      <formula>$XEZ8</formula>
    </cfRule>
  </conditionalFormatting>
  <conditionalFormatting sqref="C8">
    <cfRule type="expression" dxfId="342" priority="333">
      <formula>OR($XFA8=0)</formula>
    </cfRule>
    <cfRule type="cellIs" dxfId="341" priority="334" operator="equal">
      <formula>$XFB8</formula>
    </cfRule>
  </conditionalFormatting>
  <conditionalFormatting sqref="D8">
    <cfRule type="cellIs" dxfId="340" priority="332" operator="equal">
      <formula>$XEX8</formula>
    </cfRule>
  </conditionalFormatting>
  <conditionalFormatting sqref="B8">
    <cfRule type="cellIs" dxfId="339" priority="331" operator="equal">
      <formula>$XEU8</formula>
    </cfRule>
  </conditionalFormatting>
  <conditionalFormatting sqref="G8">
    <cfRule type="cellIs" dxfId="338" priority="330" operator="equal">
      <formula>$XFD8</formula>
    </cfRule>
  </conditionalFormatting>
  <conditionalFormatting sqref="E22">
    <cfRule type="cellIs" dxfId="337" priority="329" operator="equal">
      <formula>$XEY22</formula>
    </cfRule>
  </conditionalFormatting>
  <conditionalFormatting sqref="F22">
    <cfRule type="cellIs" dxfId="336" priority="328" operator="equal">
      <formula>$XEZ22</formula>
    </cfRule>
  </conditionalFormatting>
  <conditionalFormatting sqref="C22">
    <cfRule type="expression" dxfId="335" priority="326">
      <formula>OR($XFA22=0)</formula>
    </cfRule>
    <cfRule type="cellIs" dxfId="334" priority="327" operator="equal">
      <formula>$XFB22</formula>
    </cfRule>
  </conditionalFormatting>
  <conditionalFormatting sqref="D22">
    <cfRule type="cellIs" dxfId="333" priority="325" operator="equal">
      <formula>$XEX22</formula>
    </cfRule>
  </conditionalFormatting>
  <conditionalFormatting sqref="B22">
    <cfRule type="cellIs" dxfId="332" priority="324" operator="equal">
      <formula>$XEU22</formula>
    </cfRule>
  </conditionalFormatting>
  <conditionalFormatting sqref="G22">
    <cfRule type="cellIs" dxfId="331" priority="323" operator="equal">
      <formula>$XFD22</formula>
    </cfRule>
  </conditionalFormatting>
  <conditionalFormatting sqref="E23">
    <cfRule type="cellIs" dxfId="330" priority="322" operator="equal">
      <formula>$XEY23</formula>
    </cfRule>
  </conditionalFormatting>
  <conditionalFormatting sqref="F23">
    <cfRule type="cellIs" dxfId="329" priority="321" operator="equal">
      <formula>$XEZ23</formula>
    </cfRule>
  </conditionalFormatting>
  <conditionalFormatting sqref="C23">
    <cfRule type="expression" dxfId="328" priority="319">
      <formula>OR($XFA23=0)</formula>
    </cfRule>
    <cfRule type="cellIs" dxfId="327" priority="320" operator="equal">
      <formula>$XFB23</formula>
    </cfRule>
  </conditionalFormatting>
  <conditionalFormatting sqref="D23">
    <cfRule type="cellIs" dxfId="326" priority="318" operator="equal">
      <formula>$XEX23</formula>
    </cfRule>
  </conditionalFormatting>
  <conditionalFormatting sqref="B23">
    <cfRule type="cellIs" dxfId="325" priority="317" operator="equal">
      <formula>$XEU23</formula>
    </cfRule>
  </conditionalFormatting>
  <conditionalFormatting sqref="G23">
    <cfRule type="cellIs" dxfId="324" priority="316" operator="equal">
      <formula>$XFD23</formula>
    </cfRule>
  </conditionalFormatting>
  <conditionalFormatting sqref="E9">
    <cfRule type="cellIs" dxfId="323" priority="315" operator="equal">
      <formula>$XEY9</formula>
    </cfRule>
  </conditionalFormatting>
  <conditionalFormatting sqref="F9">
    <cfRule type="cellIs" dxfId="322" priority="314" operator="equal">
      <formula>$XEZ9</formula>
    </cfRule>
  </conditionalFormatting>
  <conditionalFormatting sqref="C9">
    <cfRule type="expression" dxfId="321" priority="312">
      <formula>OR($XFA9=0)</formula>
    </cfRule>
    <cfRule type="cellIs" dxfId="320" priority="313" operator="equal">
      <formula>$XFB9</formula>
    </cfRule>
  </conditionalFormatting>
  <conditionalFormatting sqref="D9">
    <cfRule type="cellIs" dxfId="319" priority="311" operator="equal">
      <formula>$XEX9</formula>
    </cfRule>
  </conditionalFormatting>
  <conditionalFormatting sqref="B9">
    <cfRule type="cellIs" dxfId="318" priority="310" operator="equal">
      <formula>$XEU9</formula>
    </cfRule>
  </conditionalFormatting>
  <conditionalFormatting sqref="G9">
    <cfRule type="cellIs" dxfId="317" priority="309" operator="equal">
      <formula>$XFD9</formula>
    </cfRule>
  </conditionalFormatting>
  <conditionalFormatting sqref="E30">
    <cfRule type="cellIs" dxfId="316" priority="308" operator="equal">
      <formula>$XEY30</formula>
    </cfRule>
  </conditionalFormatting>
  <conditionalFormatting sqref="F30">
    <cfRule type="cellIs" dxfId="315" priority="307" operator="equal">
      <formula>$XEZ30</formula>
    </cfRule>
  </conditionalFormatting>
  <conditionalFormatting sqref="C30">
    <cfRule type="expression" dxfId="314" priority="305">
      <formula>OR($XFA30=0)</formula>
    </cfRule>
    <cfRule type="cellIs" dxfId="313" priority="306" operator="equal">
      <formula>$XFB30</formula>
    </cfRule>
  </conditionalFormatting>
  <conditionalFormatting sqref="D30">
    <cfRule type="cellIs" dxfId="312" priority="304" operator="equal">
      <formula>$XEX30</formula>
    </cfRule>
  </conditionalFormatting>
  <conditionalFormatting sqref="B30">
    <cfRule type="cellIs" dxfId="311" priority="303" operator="equal">
      <formula>$XEU30</formula>
    </cfRule>
  </conditionalFormatting>
  <conditionalFormatting sqref="G30">
    <cfRule type="cellIs" dxfId="310" priority="302" operator="equal">
      <formula>$XFD30</formula>
    </cfRule>
  </conditionalFormatting>
  <conditionalFormatting sqref="E31">
    <cfRule type="cellIs" dxfId="309" priority="301" operator="equal">
      <formula>$XEY31</formula>
    </cfRule>
  </conditionalFormatting>
  <conditionalFormatting sqref="F31">
    <cfRule type="cellIs" dxfId="308" priority="300" operator="equal">
      <formula>$XEZ31</formula>
    </cfRule>
  </conditionalFormatting>
  <conditionalFormatting sqref="C31">
    <cfRule type="expression" dxfId="307" priority="298">
      <formula>OR($XFA31=0)</formula>
    </cfRule>
    <cfRule type="cellIs" dxfId="306" priority="299" operator="equal">
      <formula>$XFB31</formula>
    </cfRule>
  </conditionalFormatting>
  <conditionalFormatting sqref="D31">
    <cfRule type="cellIs" dxfId="305" priority="297" operator="equal">
      <formula>$XEX31</formula>
    </cfRule>
  </conditionalFormatting>
  <conditionalFormatting sqref="B31">
    <cfRule type="cellIs" dxfId="304" priority="296" operator="equal">
      <formula>$XEU31</formula>
    </cfRule>
  </conditionalFormatting>
  <conditionalFormatting sqref="G31">
    <cfRule type="cellIs" dxfId="303" priority="295" operator="equal">
      <formula>$XFD31</formula>
    </cfRule>
  </conditionalFormatting>
  <conditionalFormatting sqref="E10">
    <cfRule type="cellIs" dxfId="302" priority="294" operator="equal">
      <formula>$XEY10</formula>
    </cfRule>
  </conditionalFormatting>
  <conditionalFormatting sqref="F10">
    <cfRule type="cellIs" dxfId="301" priority="293" operator="equal">
      <formula>$XEZ10</formula>
    </cfRule>
  </conditionalFormatting>
  <conditionalFormatting sqref="C10">
    <cfRule type="expression" dxfId="300" priority="291">
      <formula>OR($XFA10=0)</formula>
    </cfRule>
    <cfRule type="cellIs" dxfId="299" priority="292" operator="equal">
      <formula>$XFB10</formula>
    </cfRule>
  </conditionalFormatting>
  <conditionalFormatting sqref="D10">
    <cfRule type="cellIs" dxfId="298" priority="290" operator="equal">
      <formula>$XEX10</formula>
    </cfRule>
  </conditionalFormatting>
  <conditionalFormatting sqref="B10">
    <cfRule type="cellIs" dxfId="297" priority="289" operator="equal">
      <formula>$XEU10</formula>
    </cfRule>
  </conditionalFormatting>
  <conditionalFormatting sqref="G10">
    <cfRule type="cellIs" dxfId="296" priority="288" operator="equal">
      <formula>$XFD10</formula>
    </cfRule>
  </conditionalFormatting>
  <conditionalFormatting sqref="E24">
    <cfRule type="cellIs" dxfId="295" priority="287" operator="equal">
      <formula>$XEY24</formula>
    </cfRule>
  </conditionalFormatting>
  <conditionalFormatting sqref="F24">
    <cfRule type="cellIs" dxfId="294" priority="286" operator="equal">
      <formula>$XEZ24</formula>
    </cfRule>
  </conditionalFormatting>
  <conditionalFormatting sqref="C24">
    <cfRule type="expression" dxfId="293" priority="284">
      <formula>OR($XFA24=0)</formula>
    </cfRule>
    <cfRule type="cellIs" dxfId="292" priority="285" operator="equal">
      <formula>$XFB24</formula>
    </cfRule>
  </conditionalFormatting>
  <conditionalFormatting sqref="D24">
    <cfRule type="cellIs" dxfId="291" priority="283" operator="equal">
      <formula>$XEX24</formula>
    </cfRule>
  </conditionalFormatting>
  <conditionalFormatting sqref="B24">
    <cfRule type="cellIs" dxfId="290" priority="282" operator="equal">
      <formula>$XEU24</formula>
    </cfRule>
  </conditionalFormatting>
  <conditionalFormatting sqref="G24">
    <cfRule type="cellIs" dxfId="289" priority="281" operator="equal">
      <formula>$XFD24</formula>
    </cfRule>
  </conditionalFormatting>
  <conditionalFormatting sqref="E25">
    <cfRule type="cellIs" dxfId="288" priority="280" operator="equal">
      <formula>$XEY25</formula>
    </cfRule>
  </conditionalFormatting>
  <conditionalFormatting sqref="F25">
    <cfRule type="cellIs" dxfId="287" priority="279" operator="equal">
      <formula>$XEZ25</formula>
    </cfRule>
  </conditionalFormatting>
  <conditionalFormatting sqref="C25">
    <cfRule type="expression" dxfId="286" priority="277">
      <formula>OR($XFA25=0)</formula>
    </cfRule>
    <cfRule type="cellIs" dxfId="285" priority="278" operator="equal">
      <formula>$XFB25</formula>
    </cfRule>
  </conditionalFormatting>
  <conditionalFormatting sqref="D25">
    <cfRule type="cellIs" dxfId="284" priority="276" operator="equal">
      <formula>$XEX25</formula>
    </cfRule>
  </conditionalFormatting>
  <conditionalFormatting sqref="B25">
    <cfRule type="cellIs" dxfId="283" priority="275" operator="equal">
      <formula>$XEU25</formula>
    </cfRule>
  </conditionalFormatting>
  <conditionalFormatting sqref="G25">
    <cfRule type="cellIs" dxfId="282" priority="274" operator="equal">
      <formula>$XFD25</formula>
    </cfRule>
  </conditionalFormatting>
  <conditionalFormatting sqref="E26">
    <cfRule type="cellIs" dxfId="281" priority="273" operator="equal">
      <formula>$XEY26</formula>
    </cfRule>
  </conditionalFormatting>
  <conditionalFormatting sqref="F26">
    <cfRule type="cellIs" dxfId="280" priority="272" operator="equal">
      <formula>$XEZ26</formula>
    </cfRule>
  </conditionalFormatting>
  <conditionalFormatting sqref="C26">
    <cfRule type="expression" dxfId="279" priority="270">
      <formula>OR($XFA26=0)</formula>
    </cfRule>
    <cfRule type="cellIs" dxfId="278" priority="271" operator="equal">
      <formula>$XFB26</formula>
    </cfRule>
  </conditionalFormatting>
  <conditionalFormatting sqref="D26">
    <cfRule type="cellIs" dxfId="277" priority="269" operator="equal">
      <formula>$XEX26</formula>
    </cfRule>
  </conditionalFormatting>
  <conditionalFormatting sqref="B26">
    <cfRule type="cellIs" dxfId="276" priority="268" operator="equal">
      <formula>$XEU26</formula>
    </cfRule>
  </conditionalFormatting>
  <conditionalFormatting sqref="G26">
    <cfRule type="cellIs" dxfId="275" priority="267" operator="equal">
      <formula>$XFD26</formula>
    </cfRule>
  </conditionalFormatting>
  <conditionalFormatting sqref="E41">
    <cfRule type="cellIs" dxfId="274" priority="266" operator="equal">
      <formula>$XEY41</formula>
    </cfRule>
  </conditionalFormatting>
  <conditionalFormatting sqref="F41">
    <cfRule type="cellIs" dxfId="273" priority="265" operator="equal">
      <formula>$XEZ41</formula>
    </cfRule>
  </conditionalFormatting>
  <conditionalFormatting sqref="G41">
    <cfRule type="cellIs" dxfId="272" priority="261" operator="equal">
      <formula>$XFD41</formula>
    </cfRule>
  </conditionalFormatting>
  <conditionalFormatting sqref="E33">
    <cfRule type="cellIs" dxfId="271" priority="260" operator="equal">
      <formula>$XEY33</formula>
    </cfRule>
  </conditionalFormatting>
  <conditionalFormatting sqref="F33">
    <cfRule type="cellIs" dxfId="270" priority="259" operator="equal">
      <formula>$XEZ33</formula>
    </cfRule>
  </conditionalFormatting>
  <conditionalFormatting sqref="C33">
    <cfRule type="expression" dxfId="269" priority="257">
      <formula>OR($XFA33=0)</formula>
    </cfRule>
    <cfRule type="cellIs" dxfId="268" priority="258" operator="equal">
      <formula>$XFB33</formula>
    </cfRule>
  </conditionalFormatting>
  <conditionalFormatting sqref="D33">
    <cfRule type="cellIs" dxfId="267" priority="256" operator="equal">
      <formula>$XEX33</formula>
    </cfRule>
  </conditionalFormatting>
  <conditionalFormatting sqref="B33">
    <cfRule type="cellIs" dxfId="266" priority="255" operator="equal">
      <formula>$XEU33</formula>
    </cfRule>
  </conditionalFormatting>
  <conditionalFormatting sqref="G33">
    <cfRule type="cellIs" dxfId="265" priority="254" operator="equal">
      <formula>$XFD33</formula>
    </cfRule>
  </conditionalFormatting>
  <conditionalFormatting sqref="E39">
    <cfRule type="cellIs" dxfId="264" priority="253" operator="equal">
      <formula>$XEY39</formula>
    </cfRule>
  </conditionalFormatting>
  <conditionalFormatting sqref="F39">
    <cfRule type="cellIs" dxfId="263" priority="252" operator="equal">
      <formula>$XEZ39</formula>
    </cfRule>
  </conditionalFormatting>
  <conditionalFormatting sqref="C39">
    <cfRule type="expression" dxfId="262" priority="250">
      <formula>OR($XFA39=0)</formula>
    </cfRule>
    <cfRule type="cellIs" dxfId="261" priority="251" operator="equal">
      <formula>$XFB39</formula>
    </cfRule>
  </conditionalFormatting>
  <conditionalFormatting sqref="D39">
    <cfRule type="cellIs" dxfId="260" priority="249" operator="equal">
      <formula>$XEX39</formula>
    </cfRule>
  </conditionalFormatting>
  <conditionalFormatting sqref="G39">
    <cfRule type="cellIs" dxfId="259" priority="248" operator="equal">
      <formula>$XFD39</formula>
    </cfRule>
  </conditionalFormatting>
  <conditionalFormatting sqref="E6">
    <cfRule type="cellIs" dxfId="258" priority="247" operator="equal">
      <formula>$XEY6</formula>
    </cfRule>
  </conditionalFormatting>
  <conditionalFormatting sqref="F6">
    <cfRule type="cellIs" dxfId="257" priority="246" operator="equal">
      <formula>$XEZ6</formula>
    </cfRule>
  </conditionalFormatting>
  <conditionalFormatting sqref="C6">
    <cfRule type="expression" dxfId="256" priority="244">
      <formula>OR($XFA6=0)</formula>
    </cfRule>
    <cfRule type="cellIs" dxfId="255" priority="245" operator="equal">
      <formula>$XFB6</formula>
    </cfRule>
  </conditionalFormatting>
  <conditionalFormatting sqref="D6">
    <cfRule type="cellIs" dxfId="254" priority="243" operator="equal">
      <formula>$XEX6</formula>
    </cfRule>
  </conditionalFormatting>
  <conditionalFormatting sqref="B6">
    <cfRule type="cellIs" dxfId="253" priority="242" operator="equal">
      <formula>$XEU6</formula>
    </cfRule>
  </conditionalFormatting>
  <conditionalFormatting sqref="G6">
    <cfRule type="cellIs" dxfId="252" priority="241" operator="equal">
      <formula>$XFD6</formula>
    </cfRule>
  </conditionalFormatting>
  <conditionalFormatting sqref="E5">
    <cfRule type="cellIs" dxfId="251" priority="240" operator="equal">
      <formula>$XEY5</formula>
    </cfRule>
  </conditionalFormatting>
  <conditionalFormatting sqref="F5">
    <cfRule type="cellIs" dxfId="250" priority="239" operator="equal">
      <formula>$XEZ5</formula>
    </cfRule>
  </conditionalFormatting>
  <conditionalFormatting sqref="C5">
    <cfRule type="expression" dxfId="249" priority="237">
      <formula>OR($XFA5=0)</formula>
    </cfRule>
    <cfRule type="cellIs" dxfId="248" priority="238" operator="equal">
      <formula>$XFB5</formula>
    </cfRule>
  </conditionalFormatting>
  <conditionalFormatting sqref="D5">
    <cfRule type="cellIs" dxfId="247" priority="236" operator="equal">
      <formula>$XEX5</formula>
    </cfRule>
  </conditionalFormatting>
  <conditionalFormatting sqref="B5">
    <cfRule type="cellIs" dxfId="246" priority="235" operator="equal">
      <formula>$XEU5</formula>
    </cfRule>
  </conditionalFormatting>
  <conditionalFormatting sqref="G5">
    <cfRule type="cellIs" dxfId="245" priority="234" operator="equal">
      <formula>$XFD5</formula>
    </cfRule>
  </conditionalFormatting>
  <conditionalFormatting sqref="E16">
    <cfRule type="cellIs" dxfId="244" priority="233" operator="equal">
      <formula>$XEY16</formula>
    </cfRule>
  </conditionalFormatting>
  <conditionalFormatting sqref="F16">
    <cfRule type="cellIs" dxfId="243" priority="232" operator="equal">
      <formula>$XEZ16</formula>
    </cfRule>
  </conditionalFormatting>
  <conditionalFormatting sqref="C16">
    <cfRule type="expression" dxfId="242" priority="230">
      <formula>OR($XFA16=0)</formula>
    </cfRule>
    <cfRule type="cellIs" dxfId="241" priority="231" operator="equal">
      <formula>$XFB16</formula>
    </cfRule>
  </conditionalFormatting>
  <conditionalFormatting sqref="D16">
    <cfRule type="cellIs" dxfId="240" priority="229" operator="equal">
      <formula>$XEX16</formula>
    </cfRule>
  </conditionalFormatting>
  <conditionalFormatting sqref="B16">
    <cfRule type="cellIs" dxfId="239" priority="228" operator="equal">
      <formula>$XEU16</formula>
    </cfRule>
  </conditionalFormatting>
  <conditionalFormatting sqref="G16">
    <cfRule type="cellIs" dxfId="238" priority="227" operator="equal">
      <formula>$XFD16</formula>
    </cfRule>
  </conditionalFormatting>
  <conditionalFormatting sqref="E17">
    <cfRule type="cellIs" dxfId="237" priority="226" operator="equal">
      <formula>$XEY17</formula>
    </cfRule>
  </conditionalFormatting>
  <conditionalFormatting sqref="F17">
    <cfRule type="cellIs" dxfId="236" priority="225" operator="equal">
      <formula>$XEZ17</formula>
    </cfRule>
  </conditionalFormatting>
  <conditionalFormatting sqref="C17">
    <cfRule type="expression" dxfId="235" priority="223">
      <formula>OR($XFA17=0)</formula>
    </cfRule>
    <cfRule type="cellIs" dxfId="234" priority="224" operator="equal">
      <formula>$XFB17</formula>
    </cfRule>
  </conditionalFormatting>
  <conditionalFormatting sqref="D17">
    <cfRule type="cellIs" dxfId="233" priority="222" operator="equal">
      <formula>$XEX17</formula>
    </cfRule>
  </conditionalFormatting>
  <conditionalFormatting sqref="B17">
    <cfRule type="cellIs" dxfId="232" priority="221" operator="equal">
      <formula>$XEU17</formula>
    </cfRule>
  </conditionalFormatting>
  <conditionalFormatting sqref="G17">
    <cfRule type="cellIs" dxfId="231" priority="220" operator="equal">
      <formula>$XFD17</formula>
    </cfRule>
  </conditionalFormatting>
  <conditionalFormatting sqref="E24">
    <cfRule type="cellIs" dxfId="230" priority="219" operator="equal">
      <formula>$XEY24</formula>
    </cfRule>
  </conditionalFormatting>
  <conditionalFormatting sqref="F24">
    <cfRule type="cellIs" dxfId="229" priority="218" operator="equal">
      <formula>$XEZ24</formula>
    </cfRule>
  </conditionalFormatting>
  <conditionalFormatting sqref="C24">
    <cfRule type="expression" dxfId="228" priority="216">
      <formula>OR($XFA24=0)</formula>
    </cfRule>
    <cfRule type="cellIs" dxfId="227" priority="217" operator="equal">
      <formula>$XFB24</formula>
    </cfRule>
  </conditionalFormatting>
  <conditionalFormatting sqref="D24">
    <cfRule type="cellIs" dxfId="226" priority="215" operator="equal">
      <formula>$XEX24</formula>
    </cfRule>
  </conditionalFormatting>
  <conditionalFormatting sqref="B24">
    <cfRule type="cellIs" dxfId="225" priority="214" operator="equal">
      <formula>$XEU24</formula>
    </cfRule>
  </conditionalFormatting>
  <conditionalFormatting sqref="G24">
    <cfRule type="cellIs" dxfId="224" priority="213" operator="equal">
      <formula>$XFD24</formula>
    </cfRule>
  </conditionalFormatting>
  <conditionalFormatting sqref="E25">
    <cfRule type="cellIs" dxfId="223" priority="212" operator="equal">
      <formula>$XEY25</formula>
    </cfRule>
  </conditionalFormatting>
  <conditionalFormatting sqref="F25">
    <cfRule type="cellIs" dxfId="222" priority="211" operator="equal">
      <formula>$XEZ25</formula>
    </cfRule>
  </conditionalFormatting>
  <conditionalFormatting sqref="C25">
    <cfRule type="expression" dxfId="221" priority="209">
      <formula>OR($XFA25=0)</formula>
    </cfRule>
    <cfRule type="cellIs" dxfId="220" priority="210" operator="equal">
      <formula>$XFB25</formula>
    </cfRule>
  </conditionalFormatting>
  <conditionalFormatting sqref="D25">
    <cfRule type="cellIs" dxfId="219" priority="208" operator="equal">
      <formula>$XEX25</formula>
    </cfRule>
  </conditionalFormatting>
  <conditionalFormatting sqref="B25">
    <cfRule type="cellIs" dxfId="218" priority="207" operator="equal">
      <formula>$XEU25</formula>
    </cfRule>
  </conditionalFormatting>
  <conditionalFormatting sqref="G25">
    <cfRule type="cellIs" dxfId="217" priority="206" operator="equal">
      <formula>$XFD25</formula>
    </cfRule>
  </conditionalFormatting>
  <conditionalFormatting sqref="E4">
    <cfRule type="cellIs" dxfId="216" priority="205" operator="equal">
      <formula>$XEY4</formula>
    </cfRule>
  </conditionalFormatting>
  <conditionalFormatting sqref="F4">
    <cfRule type="cellIs" dxfId="215" priority="204" operator="equal">
      <formula>$XEZ4</formula>
    </cfRule>
  </conditionalFormatting>
  <conditionalFormatting sqref="C4">
    <cfRule type="expression" dxfId="214" priority="202">
      <formula>OR($XFA4=0)</formula>
    </cfRule>
    <cfRule type="cellIs" dxfId="213" priority="203" operator="equal">
      <formula>$XFB4</formula>
    </cfRule>
  </conditionalFormatting>
  <conditionalFormatting sqref="D4">
    <cfRule type="cellIs" dxfId="212" priority="201" operator="equal">
      <formula>$XEX4</formula>
    </cfRule>
  </conditionalFormatting>
  <conditionalFormatting sqref="B4">
    <cfRule type="cellIs" dxfId="211" priority="200" operator="equal">
      <formula>$XEU4</formula>
    </cfRule>
  </conditionalFormatting>
  <conditionalFormatting sqref="G4">
    <cfRule type="cellIs" dxfId="210" priority="199" operator="equal">
      <formula>$XFD4</formula>
    </cfRule>
  </conditionalFormatting>
  <conditionalFormatting sqref="E18">
    <cfRule type="cellIs" dxfId="209" priority="198" operator="equal">
      <formula>$XEY18</formula>
    </cfRule>
  </conditionalFormatting>
  <conditionalFormatting sqref="F18">
    <cfRule type="cellIs" dxfId="208" priority="197" operator="equal">
      <formula>$XEZ18</formula>
    </cfRule>
  </conditionalFormatting>
  <conditionalFormatting sqref="C18">
    <cfRule type="expression" dxfId="207" priority="195">
      <formula>OR($XFA18=0)</formula>
    </cfRule>
    <cfRule type="cellIs" dxfId="206" priority="196" operator="equal">
      <formula>$XFB18</formula>
    </cfRule>
  </conditionalFormatting>
  <conditionalFormatting sqref="D18">
    <cfRule type="cellIs" dxfId="205" priority="194" operator="equal">
      <formula>$XEX18</formula>
    </cfRule>
  </conditionalFormatting>
  <conditionalFormatting sqref="B18">
    <cfRule type="cellIs" dxfId="204" priority="193" operator="equal">
      <formula>$XEU18</formula>
    </cfRule>
  </conditionalFormatting>
  <conditionalFormatting sqref="G18">
    <cfRule type="cellIs" dxfId="203" priority="192" operator="equal">
      <formula>$XFD18</formula>
    </cfRule>
  </conditionalFormatting>
  <conditionalFormatting sqref="E19">
    <cfRule type="cellIs" dxfId="202" priority="191" operator="equal">
      <formula>$XEY19</formula>
    </cfRule>
  </conditionalFormatting>
  <conditionalFormatting sqref="F19">
    <cfRule type="cellIs" dxfId="201" priority="190" operator="equal">
      <formula>$XEZ19</formula>
    </cfRule>
  </conditionalFormatting>
  <conditionalFormatting sqref="C19">
    <cfRule type="expression" dxfId="200" priority="188">
      <formula>OR($XFA19=0)</formula>
    </cfRule>
    <cfRule type="cellIs" dxfId="199" priority="189" operator="equal">
      <formula>$XFB19</formula>
    </cfRule>
  </conditionalFormatting>
  <conditionalFormatting sqref="D19">
    <cfRule type="cellIs" dxfId="198" priority="187" operator="equal">
      <formula>$XEX19</formula>
    </cfRule>
  </conditionalFormatting>
  <conditionalFormatting sqref="B19">
    <cfRule type="cellIs" dxfId="197" priority="186" operator="equal">
      <formula>$XEU19</formula>
    </cfRule>
  </conditionalFormatting>
  <conditionalFormatting sqref="G19">
    <cfRule type="cellIs" dxfId="196" priority="185" operator="equal">
      <formula>$XFD19</formula>
    </cfRule>
  </conditionalFormatting>
  <conditionalFormatting sqref="E20">
    <cfRule type="cellIs" dxfId="195" priority="184" operator="equal">
      <formula>$XEY20</formula>
    </cfRule>
  </conditionalFormatting>
  <conditionalFormatting sqref="F20">
    <cfRule type="cellIs" dxfId="194" priority="183" operator="equal">
      <formula>$XEZ20</formula>
    </cfRule>
  </conditionalFormatting>
  <conditionalFormatting sqref="C20">
    <cfRule type="expression" dxfId="193" priority="181">
      <formula>OR($XFA20=0)</formula>
    </cfRule>
    <cfRule type="cellIs" dxfId="192" priority="182" operator="equal">
      <formula>$XFB20</formula>
    </cfRule>
  </conditionalFormatting>
  <conditionalFormatting sqref="D20">
    <cfRule type="cellIs" dxfId="191" priority="180" operator="equal">
      <formula>$XEX20</formula>
    </cfRule>
  </conditionalFormatting>
  <conditionalFormatting sqref="B20">
    <cfRule type="cellIs" dxfId="190" priority="179" operator="equal">
      <formula>$XEU20</formula>
    </cfRule>
  </conditionalFormatting>
  <conditionalFormatting sqref="G20">
    <cfRule type="cellIs" dxfId="189" priority="178" operator="equal">
      <formula>$XFD20</formula>
    </cfRule>
  </conditionalFormatting>
  <conditionalFormatting sqref="E27">
    <cfRule type="cellIs" dxfId="188" priority="177" operator="equal">
      <formula>$XEY27</formula>
    </cfRule>
  </conditionalFormatting>
  <conditionalFormatting sqref="F27">
    <cfRule type="cellIs" dxfId="187" priority="176" operator="equal">
      <formula>$XEZ27</formula>
    </cfRule>
  </conditionalFormatting>
  <conditionalFormatting sqref="C27">
    <cfRule type="expression" dxfId="186" priority="174">
      <formula>OR($XFA27=0)</formula>
    </cfRule>
    <cfRule type="cellIs" dxfId="185" priority="175" operator="equal">
      <formula>$XFB27</formula>
    </cfRule>
  </conditionalFormatting>
  <conditionalFormatting sqref="D27">
    <cfRule type="cellIs" dxfId="184" priority="173" operator="equal">
      <formula>$XEX27</formula>
    </cfRule>
  </conditionalFormatting>
  <conditionalFormatting sqref="B27">
    <cfRule type="cellIs" dxfId="183" priority="172" operator="equal">
      <formula>$XEU27</formula>
    </cfRule>
  </conditionalFormatting>
  <conditionalFormatting sqref="G27">
    <cfRule type="cellIs" dxfId="182" priority="171" operator="equal">
      <formula>$XFD27</formula>
    </cfRule>
  </conditionalFormatting>
  <conditionalFormatting sqref="E33">
    <cfRule type="cellIs" dxfId="181" priority="170" operator="equal">
      <formula>$XEY33</formula>
    </cfRule>
  </conditionalFormatting>
  <conditionalFormatting sqref="F33">
    <cfRule type="cellIs" dxfId="180" priority="169" operator="equal">
      <formula>$XEZ33</formula>
    </cfRule>
  </conditionalFormatting>
  <conditionalFormatting sqref="C33">
    <cfRule type="expression" dxfId="179" priority="167">
      <formula>OR($XFA33=0)</formula>
    </cfRule>
    <cfRule type="cellIs" dxfId="178" priority="168" operator="equal">
      <formula>$XFB33</formula>
    </cfRule>
  </conditionalFormatting>
  <conditionalFormatting sqref="D33">
    <cfRule type="cellIs" dxfId="177" priority="166" operator="equal">
      <formula>$XEX33</formula>
    </cfRule>
  </conditionalFormatting>
  <conditionalFormatting sqref="G33">
    <cfRule type="cellIs" dxfId="176" priority="165" operator="equal">
      <formula>$XFD33</formula>
    </cfRule>
  </conditionalFormatting>
  <conditionalFormatting sqref="E11">
    <cfRule type="cellIs" dxfId="175" priority="164" operator="equal">
      <formula>$XEY11</formula>
    </cfRule>
  </conditionalFormatting>
  <conditionalFormatting sqref="F11">
    <cfRule type="cellIs" dxfId="174" priority="163" operator="equal">
      <formula>$XEZ11</formula>
    </cfRule>
  </conditionalFormatting>
  <conditionalFormatting sqref="C11">
    <cfRule type="expression" dxfId="173" priority="161">
      <formula>OR($XFA11=0)</formula>
    </cfRule>
    <cfRule type="cellIs" dxfId="172" priority="162" operator="equal">
      <formula>$XFB11</formula>
    </cfRule>
  </conditionalFormatting>
  <conditionalFormatting sqref="D11">
    <cfRule type="cellIs" dxfId="171" priority="160" operator="equal">
      <formula>$XEX11</formula>
    </cfRule>
  </conditionalFormatting>
  <conditionalFormatting sqref="B11">
    <cfRule type="cellIs" dxfId="170" priority="159" operator="equal">
      <formula>$XEU11</formula>
    </cfRule>
  </conditionalFormatting>
  <conditionalFormatting sqref="G11">
    <cfRule type="cellIs" dxfId="169" priority="158" operator="equal">
      <formula>$XFD11</formula>
    </cfRule>
  </conditionalFormatting>
  <conditionalFormatting sqref="E10">
    <cfRule type="cellIs" dxfId="168" priority="157" operator="equal">
      <formula>$XEY10</formula>
    </cfRule>
  </conditionalFormatting>
  <conditionalFormatting sqref="F10">
    <cfRule type="cellIs" dxfId="167" priority="156" operator="equal">
      <formula>$XEZ10</formula>
    </cfRule>
  </conditionalFormatting>
  <conditionalFormatting sqref="C10">
    <cfRule type="expression" dxfId="166" priority="154">
      <formula>OR($XFA10=0)</formula>
    </cfRule>
    <cfRule type="cellIs" dxfId="165" priority="155" operator="equal">
      <formula>$XFB10</formula>
    </cfRule>
  </conditionalFormatting>
  <conditionalFormatting sqref="D10">
    <cfRule type="cellIs" dxfId="164" priority="153" operator="equal">
      <formula>$XEX10</formula>
    </cfRule>
  </conditionalFormatting>
  <conditionalFormatting sqref="B10">
    <cfRule type="cellIs" dxfId="163" priority="152" operator="equal">
      <formula>$XEU10</formula>
    </cfRule>
  </conditionalFormatting>
  <conditionalFormatting sqref="G10">
    <cfRule type="cellIs" dxfId="162" priority="151" operator="equal">
      <formula>$XFD10</formula>
    </cfRule>
  </conditionalFormatting>
  <conditionalFormatting sqref="E7">
    <cfRule type="cellIs" dxfId="161" priority="150" operator="equal">
      <formula>$XEY7</formula>
    </cfRule>
  </conditionalFormatting>
  <conditionalFormatting sqref="F7">
    <cfRule type="cellIs" dxfId="160" priority="149" operator="equal">
      <formula>$XEZ7</formula>
    </cfRule>
  </conditionalFormatting>
  <conditionalFormatting sqref="C7">
    <cfRule type="expression" dxfId="159" priority="147">
      <formula>OR($XFA7=0)</formula>
    </cfRule>
    <cfRule type="cellIs" dxfId="158" priority="148" operator="equal">
      <formula>$XFB7</formula>
    </cfRule>
  </conditionalFormatting>
  <conditionalFormatting sqref="D7">
    <cfRule type="cellIs" dxfId="157" priority="146" operator="equal">
      <formula>$XEX7</formula>
    </cfRule>
  </conditionalFormatting>
  <conditionalFormatting sqref="B7">
    <cfRule type="cellIs" dxfId="156" priority="145" operator="equal">
      <formula>$XEU7</formula>
    </cfRule>
  </conditionalFormatting>
  <conditionalFormatting sqref="G7">
    <cfRule type="cellIs" dxfId="155" priority="144" operator="equal">
      <formula>$XFD7</formula>
    </cfRule>
  </conditionalFormatting>
  <conditionalFormatting sqref="E21">
    <cfRule type="cellIs" dxfId="154" priority="143" operator="equal">
      <formula>$XEY21</formula>
    </cfRule>
  </conditionalFormatting>
  <conditionalFormatting sqref="F21">
    <cfRule type="cellIs" dxfId="153" priority="142" operator="equal">
      <formula>$XEZ21</formula>
    </cfRule>
  </conditionalFormatting>
  <conditionalFormatting sqref="C21">
    <cfRule type="expression" dxfId="152" priority="140">
      <formula>OR($XFA21=0)</formula>
    </cfRule>
    <cfRule type="cellIs" dxfId="151" priority="141" operator="equal">
      <formula>$XFB21</formula>
    </cfRule>
  </conditionalFormatting>
  <conditionalFormatting sqref="D21">
    <cfRule type="cellIs" dxfId="150" priority="139" operator="equal">
      <formula>$XEX21</formula>
    </cfRule>
  </conditionalFormatting>
  <conditionalFormatting sqref="B21">
    <cfRule type="cellIs" dxfId="149" priority="138" operator="equal">
      <formula>$XEU21</formula>
    </cfRule>
  </conditionalFormatting>
  <conditionalFormatting sqref="G21">
    <cfRule type="cellIs" dxfId="148" priority="137" operator="equal">
      <formula>$XFD21</formula>
    </cfRule>
  </conditionalFormatting>
  <conditionalFormatting sqref="E22">
    <cfRule type="cellIs" dxfId="147" priority="136" operator="equal">
      <formula>$XEY22</formula>
    </cfRule>
  </conditionalFormatting>
  <conditionalFormatting sqref="F22">
    <cfRule type="cellIs" dxfId="146" priority="135" operator="equal">
      <formula>$XEZ22</formula>
    </cfRule>
  </conditionalFormatting>
  <conditionalFormatting sqref="C22">
    <cfRule type="expression" dxfId="145" priority="133">
      <formula>OR($XFA22=0)</formula>
    </cfRule>
    <cfRule type="cellIs" dxfId="144" priority="134" operator="equal">
      <formula>$XFB22</formula>
    </cfRule>
  </conditionalFormatting>
  <conditionalFormatting sqref="D22">
    <cfRule type="cellIs" dxfId="143" priority="132" operator="equal">
      <formula>$XEX22</formula>
    </cfRule>
  </conditionalFormatting>
  <conditionalFormatting sqref="B22">
    <cfRule type="cellIs" dxfId="142" priority="131" operator="equal">
      <formula>$XEU22</formula>
    </cfRule>
  </conditionalFormatting>
  <conditionalFormatting sqref="G22">
    <cfRule type="cellIs" dxfId="141" priority="130" operator="equal">
      <formula>$XFD22</formula>
    </cfRule>
  </conditionalFormatting>
  <conditionalFormatting sqref="E8">
    <cfRule type="cellIs" dxfId="140" priority="129" operator="equal">
      <formula>$XEY8</formula>
    </cfRule>
  </conditionalFormatting>
  <conditionalFormatting sqref="F8">
    <cfRule type="cellIs" dxfId="139" priority="128" operator="equal">
      <formula>$XEZ8</formula>
    </cfRule>
  </conditionalFormatting>
  <conditionalFormatting sqref="C8">
    <cfRule type="expression" dxfId="138" priority="126">
      <formula>OR($XFA8=0)</formula>
    </cfRule>
    <cfRule type="cellIs" dxfId="137" priority="127" operator="equal">
      <formula>$XFB8</formula>
    </cfRule>
  </conditionalFormatting>
  <conditionalFormatting sqref="D8">
    <cfRule type="cellIs" dxfId="136" priority="125" operator="equal">
      <formula>$XEX8</formula>
    </cfRule>
  </conditionalFormatting>
  <conditionalFormatting sqref="B8">
    <cfRule type="cellIs" dxfId="135" priority="124" operator="equal">
      <formula>$XEU8</formula>
    </cfRule>
  </conditionalFormatting>
  <conditionalFormatting sqref="G8">
    <cfRule type="cellIs" dxfId="134" priority="123" operator="equal">
      <formula>$XFD8</formula>
    </cfRule>
  </conditionalFormatting>
  <conditionalFormatting sqref="E29">
    <cfRule type="cellIs" dxfId="133" priority="122" operator="equal">
      <formula>$XEY29</formula>
    </cfRule>
  </conditionalFormatting>
  <conditionalFormatting sqref="F29">
    <cfRule type="cellIs" dxfId="132" priority="121" operator="equal">
      <formula>$XEZ29</formula>
    </cfRule>
  </conditionalFormatting>
  <conditionalFormatting sqref="C29">
    <cfRule type="expression" dxfId="131" priority="119">
      <formula>OR($XFA29=0)</formula>
    </cfRule>
    <cfRule type="cellIs" dxfId="130" priority="120" operator="equal">
      <formula>$XFB29</formula>
    </cfRule>
  </conditionalFormatting>
  <conditionalFormatting sqref="D29">
    <cfRule type="cellIs" dxfId="129" priority="118" operator="equal">
      <formula>$XEX29</formula>
    </cfRule>
  </conditionalFormatting>
  <conditionalFormatting sqref="B29">
    <cfRule type="cellIs" dxfId="128" priority="117" operator="equal">
      <formula>$XEU29</formula>
    </cfRule>
  </conditionalFormatting>
  <conditionalFormatting sqref="G29">
    <cfRule type="cellIs" dxfId="127" priority="116" operator="equal">
      <formula>$XFD29</formula>
    </cfRule>
  </conditionalFormatting>
  <conditionalFormatting sqref="E30">
    <cfRule type="cellIs" dxfId="126" priority="115" operator="equal">
      <formula>$XEY30</formula>
    </cfRule>
  </conditionalFormatting>
  <conditionalFormatting sqref="F30">
    <cfRule type="cellIs" dxfId="125" priority="114" operator="equal">
      <formula>$XEZ30</formula>
    </cfRule>
  </conditionalFormatting>
  <conditionalFormatting sqref="C30">
    <cfRule type="expression" dxfId="124" priority="112">
      <formula>OR($XFA30=0)</formula>
    </cfRule>
    <cfRule type="cellIs" dxfId="123" priority="113" operator="equal">
      <formula>$XFB30</formula>
    </cfRule>
  </conditionalFormatting>
  <conditionalFormatting sqref="D30">
    <cfRule type="cellIs" dxfId="122" priority="111" operator="equal">
      <formula>$XEX30</formula>
    </cfRule>
  </conditionalFormatting>
  <conditionalFormatting sqref="B30">
    <cfRule type="cellIs" dxfId="121" priority="110" operator="equal">
      <formula>$XEU30</formula>
    </cfRule>
  </conditionalFormatting>
  <conditionalFormatting sqref="G30">
    <cfRule type="cellIs" dxfId="120" priority="109" operator="equal">
      <formula>$XFD30</formula>
    </cfRule>
  </conditionalFormatting>
  <conditionalFormatting sqref="E9">
    <cfRule type="cellIs" dxfId="119" priority="108" operator="equal">
      <formula>$XEY9</formula>
    </cfRule>
  </conditionalFormatting>
  <conditionalFormatting sqref="F9">
    <cfRule type="cellIs" dxfId="118" priority="107" operator="equal">
      <formula>$XEZ9</formula>
    </cfRule>
  </conditionalFormatting>
  <conditionalFormatting sqref="C9">
    <cfRule type="expression" dxfId="117" priority="105">
      <formula>OR($XFA9=0)</formula>
    </cfRule>
    <cfRule type="cellIs" dxfId="116" priority="106" operator="equal">
      <formula>$XFB9</formula>
    </cfRule>
  </conditionalFormatting>
  <conditionalFormatting sqref="D9">
    <cfRule type="cellIs" dxfId="115" priority="104" operator="equal">
      <formula>$XEX9</formula>
    </cfRule>
  </conditionalFormatting>
  <conditionalFormatting sqref="B9">
    <cfRule type="cellIs" dxfId="114" priority="103" operator="equal">
      <formula>$XEU9</formula>
    </cfRule>
  </conditionalFormatting>
  <conditionalFormatting sqref="G9">
    <cfRule type="cellIs" dxfId="113" priority="102" operator="equal">
      <formula>$XFD9</formula>
    </cfRule>
  </conditionalFormatting>
  <conditionalFormatting sqref="E23">
    <cfRule type="cellIs" dxfId="112" priority="101" operator="equal">
      <formula>$XEY23</formula>
    </cfRule>
  </conditionalFormatting>
  <conditionalFormatting sqref="F23">
    <cfRule type="cellIs" dxfId="111" priority="100" operator="equal">
      <formula>$XEZ23</formula>
    </cfRule>
  </conditionalFormatting>
  <conditionalFormatting sqref="C23">
    <cfRule type="expression" dxfId="110" priority="98">
      <formula>OR($XFA23=0)</formula>
    </cfRule>
    <cfRule type="cellIs" dxfId="109" priority="99" operator="equal">
      <formula>$XFB23</formula>
    </cfRule>
  </conditionalFormatting>
  <conditionalFormatting sqref="D23">
    <cfRule type="cellIs" dxfId="108" priority="97" operator="equal">
      <formula>$XEX23</formula>
    </cfRule>
  </conditionalFormatting>
  <conditionalFormatting sqref="B23">
    <cfRule type="cellIs" dxfId="107" priority="96" operator="equal">
      <formula>$XEU23</formula>
    </cfRule>
  </conditionalFormatting>
  <conditionalFormatting sqref="G23">
    <cfRule type="cellIs" dxfId="106" priority="95" operator="equal">
      <formula>$XFD23</formula>
    </cfRule>
  </conditionalFormatting>
  <conditionalFormatting sqref="E24">
    <cfRule type="cellIs" dxfId="105" priority="94" operator="equal">
      <formula>$XEY24</formula>
    </cfRule>
  </conditionalFormatting>
  <conditionalFormatting sqref="F24">
    <cfRule type="cellIs" dxfId="104" priority="93" operator="equal">
      <formula>$XEZ24</formula>
    </cfRule>
  </conditionalFormatting>
  <conditionalFormatting sqref="C24">
    <cfRule type="expression" dxfId="103" priority="91">
      <formula>OR($XFA24=0)</formula>
    </cfRule>
    <cfRule type="cellIs" dxfId="102" priority="92" operator="equal">
      <formula>$XFB24</formula>
    </cfRule>
  </conditionalFormatting>
  <conditionalFormatting sqref="D24">
    <cfRule type="cellIs" dxfId="101" priority="90" operator="equal">
      <formula>$XEX24</formula>
    </cfRule>
  </conditionalFormatting>
  <conditionalFormatting sqref="B24">
    <cfRule type="cellIs" dxfId="100" priority="89" operator="equal">
      <formula>$XEU24</formula>
    </cfRule>
  </conditionalFormatting>
  <conditionalFormatting sqref="G24">
    <cfRule type="cellIs" dxfId="99" priority="88" operator="equal">
      <formula>$XFD24</formula>
    </cfRule>
  </conditionalFormatting>
  <conditionalFormatting sqref="E25">
    <cfRule type="cellIs" dxfId="98" priority="87" operator="equal">
      <formula>$XEY25</formula>
    </cfRule>
  </conditionalFormatting>
  <conditionalFormatting sqref="F25">
    <cfRule type="cellIs" dxfId="97" priority="86" operator="equal">
      <formula>$XEZ25</formula>
    </cfRule>
  </conditionalFormatting>
  <conditionalFormatting sqref="C25">
    <cfRule type="expression" dxfId="96" priority="84">
      <formula>OR($XFA25=0)</formula>
    </cfRule>
    <cfRule type="cellIs" dxfId="95" priority="85" operator="equal">
      <formula>$XFB25</formula>
    </cfRule>
  </conditionalFormatting>
  <conditionalFormatting sqref="D25">
    <cfRule type="cellIs" dxfId="94" priority="83" operator="equal">
      <formula>$XEX25</formula>
    </cfRule>
  </conditionalFormatting>
  <conditionalFormatting sqref="B25">
    <cfRule type="cellIs" dxfId="93" priority="82" operator="equal">
      <formula>$XEU25</formula>
    </cfRule>
  </conditionalFormatting>
  <conditionalFormatting sqref="G25">
    <cfRule type="cellIs" dxfId="92" priority="81" operator="equal">
      <formula>$XFD25</formula>
    </cfRule>
  </conditionalFormatting>
  <conditionalFormatting sqref="E32">
    <cfRule type="cellIs" dxfId="91" priority="80" operator="equal">
      <formula>$XEY32</formula>
    </cfRule>
  </conditionalFormatting>
  <conditionalFormatting sqref="F32">
    <cfRule type="cellIs" dxfId="90" priority="79" operator="equal">
      <formula>$XEZ32</formula>
    </cfRule>
  </conditionalFormatting>
  <conditionalFormatting sqref="C32">
    <cfRule type="expression" dxfId="89" priority="77">
      <formula>OR($XFA32=0)</formula>
    </cfRule>
    <cfRule type="cellIs" dxfId="88" priority="78" operator="equal">
      <formula>$XFB32</formula>
    </cfRule>
  </conditionalFormatting>
  <conditionalFormatting sqref="D32">
    <cfRule type="cellIs" dxfId="87" priority="76" operator="equal">
      <formula>$XEX32</formula>
    </cfRule>
  </conditionalFormatting>
  <conditionalFormatting sqref="B32">
    <cfRule type="cellIs" dxfId="86" priority="75" operator="equal">
      <formula>$XEU32</formula>
    </cfRule>
  </conditionalFormatting>
  <conditionalFormatting sqref="G32">
    <cfRule type="cellIs" dxfId="85" priority="74" operator="equal">
      <formula>$XFD32</formula>
    </cfRule>
  </conditionalFormatting>
  <conditionalFormatting sqref="E15">
    <cfRule type="cellIs" dxfId="84" priority="73" operator="equal">
      <formula>$XEY15</formula>
    </cfRule>
  </conditionalFormatting>
  <conditionalFormatting sqref="F15">
    <cfRule type="cellIs" dxfId="83" priority="72" operator="equal">
      <formula>$XEZ15</formula>
    </cfRule>
  </conditionalFormatting>
  <conditionalFormatting sqref="C15">
    <cfRule type="expression" dxfId="82" priority="70">
      <formula>OR($XFA15=0)</formula>
    </cfRule>
    <cfRule type="cellIs" dxfId="81" priority="71" operator="equal">
      <formula>$XFB15</formula>
    </cfRule>
  </conditionalFormatting>
  <conditionalFormatting sqref="D15">
    <cfRule type="cellIs" dxfId="80" priority="69" operator="equal">
      <formula>$XEX15</formula>
    </cfRule>
  </conditionalFormatting>
  <conditionalFormatting sqref="B15">
    <cfRule type="cellIs" dxfId="79" priority="68" operator="equal">
      <formula>$XEU15</formula>
    </cfRule>
  </conditionalFormatting>
  <conditionalFormatting sqref="G15">
    <cfRule type="cellIs" dxfId="78" priority="67" operator="equal">
      <formula>$XFD15</formula>
    </cfRule>
  </conditionalFormatting>
  <conditionalFormatting sqref="E16">
    <cfRule type="cellIs" dxfId="77" priority="66" operator="equal">
      <formula>$XEY16</formula>
    </cfRule>
  </conditionalFormatting>
  <conditionalFormatting sqref="F16">
    <cfRule type="cellIs" dxfId="76" priority="65" operator="equal">
      <formula>$XEZ16</formula>
    </cfRule>
  </conditionalFormatting>
  <conditionalFormatting sqref="C16">
    <cfRule type="expression" dxfId="75" priority="63">
      <formula>OR($XFA16=0)</formula>
    </cfRule>
    <cfRule type="cellIs" dxfId="74" priority="64" operator="equal">
      <formula>$XFB16</formula>
    </cfRule>
  </conditionalFormatting>
  <conditionalFormatting sqref="D16">
    <cfRule type="cellIs" dxfId="73" priority="62" operator="equal">
      <formula>$XEX16</formula>
    </cfRule>
  </conditionalFormatting>
  <conditionalFormatting sqref="B16">
    <cfRule type="cellIs" dxfId="72" priority="61" operator="equal">
      <formula>$XEU16</formula>
    </cfRule>
  </conditionalFormatting>
  <conditionalFormatting sqref="G16">
    <cfRule type="cellIs" dxfId="71" priority="60" operator="equal">
      <formula>$XFD16</formula>
    </cfRule>
  </conditionalFormatting>
  <conditionalFormatting sqref="E23">
    <cfRule type="cellIs" dxfId="70" priority="59" operator="equal">
      <formula>$XEY23</formula>
    </cfRule>
  </conditionalFormatting>
  <conditionalFormatting sqref="F23">
    <cfRule type="cellIs" dxfId="69" priority="58" operator="equal">
      <formula>$XEZ23</formula>
    </cfRule>
  </conditionalFormatting>
  <conditionalFormatting sqref="C23">
    <cfRule type="expression" dxfId="68" priority="56">
      <formula>OR($XFA23=0)</formula>
    </cfRule>
    <cfRule type="cellIs" dxfId="67" priority="57" operator="equal">
      <formula>$XFB23</formula>
    </cfRule>
  </conditionalFormatting>
  <conditionalFormatting sqref="D23">
    <cfRule type="cellIs" dxfId="66" priority="55" operator="equal">
      <formula>$XEX23</formula>
    </cfRule>
  </conditionalFormatting>
  <conditionalFormatting sqref="B23">
    <cfRule type="cellIs" dxfId="65" priority="54" operator="equal">
      <formula>$XEU23</formula>
    </cfRule>
  </conditionalFormatting>
  <conditionalFormatting sqref="G23">
    <cfRule type="cellIs" dxfId="64" priority="53" operator="equal">
      <formula>$XFD23</formula>
    </cfRule>
  </conditionalFormatting>
  <conditionalFormatting sqref="E24">
    <cfRule type="cellIs" dxfId="63" priority="52" operator="equal">
      <formula>$XEY24</formula>
    </cfRule>
  </conditionalFormatting>
  <conditionalFormatting sqref="F24">
    <cfRule type="cellIs" dxfId="62" priority="51" operator="equal">
      <formula>$XEZ24</formula>
    </cfRule>
  </conditionalFormatting>
  <conditionalFormatting sqref="C24">
    <cfRule type="expression" dxfId="61" priority="49">
      <formula>OR($XFA24=0)</formula>
    </cfRule>
    <cfRule type="cellIs" dxfId="60" priority="50" operator="equal">
      <formula>$XFB24</formula>
    </cfRule>
  </conditionalFormatting>
  <conditionalFormatting sqref="D24">
    <cfRule type="cellIs" dxfId="59" priority="48" operator="equal">
      <formula>$XEX24</formula>
    </cfRule>
  </conditionalFormatting>
  <conditionalFormatting sqref="B24">
    <cfRule type="cellIs" dxfId="58" priority="47" operator="equal">
      <formula>$XEU24</formula>
    </cfRule>
  </conditionalFormatting>
  <conditionalFormatting sqref="G24">
    <cfRule type="cellIs" dxfId="57" priority="46" operator="equal">
      <formula>$XFD24</formula>
    </cfRule>
  </conditionalFormatting>
  <conditionalFormatting sqref="E17">
    <cfRule type="cellIs" dxfId="56" priority="45" operator="equal">
      <formula>$XEY17</formula>
    </cfRule>
  </conditionalFormatting>
  <conditionalFormatting sqref="F17">
    <cfRule type="cellIs" dxfId="55" priority="44" operator="equal">
      <formula>$XEZ17</formula>
    </cfRule>
  </conditionalFormatting>
  <conditionalFormatting sqref="C17">
    <cfRule type="expression" dxfId="54" priority="42">
      <formula>OR($XFA17=0)</formula>
    </cfRule>
    <cfRule type="cellIs" dxfId="53" priority="43" operator="equal">
      <formula>$XFB17</formula>
    </cfRule>
  </conditionalFormatting>
  <conditionalFormatting sqref="D17">
    <cfRule type="cellIs" dxfId="52" priority="41" operator="equal">
      <formula>$XEX17</formula>
    </cfRule>
  </conditionalFormatting>
  <conditionalFormatting sqref="B17">
    <cfRule type="cellIs" dxfId="51" priority="40" operator="equal">
      <formula>$XEU17</formula>
    </cfRule>
  </conditionalFormatting>
  <conditionalFormatting sqref="G17">
    <cfRule type="cellIs" dxfId="50" priority="39" operator="equal">
      <formula>$XFD17</formula>
    </cfRule>
  </conditionalFormatting>
  <conditionalFormatting sqref="E18">
    <cfRule type="cellIs" dxfId="49" priority="38" operator="equal">
      <formula>$XEY18</formula>
    </cfRule>
  </conditionalFormatting>
  <conditionalFormatting sqref="F18">
    <cfRule type="cellIs" dxfId="48" priority="37" operator="equal">
      <formula>$XEZ18</formula>
    </cfRule>
  </conditionalFormatting>
  <conditionalFormatting sqref="C18">
    <cfRule type="expression" dxfId="47" priority="35">
      <formula>OR($XFA18=0)</formula>
    </cfRule>
    <cfRule type="cellIs" dxfId="46" priority="36" operator="equal">
      <formula>$XFB18</formula>
    </cfRule>
  </conditionalFormatting>
  <conditionalFormatting sqref="D18">
    <cfRule type="cellIs" dxfId="45" priority="34" operator="equal">
      <formula>$XEX18</formula>
    </cfRule>
  </conditionalFormatting>
  <conditionalFormatting sqref="B18">
    <cfRule type="cellIs" dxfId="44" priority="33" operator="equal">
      <formula>$XEU18</formula>
    </cfRule>
  </conditionalFormatting>
  <conditionalFormatting sqref="G18">
    <cfRule type="cellIs" dxfId="43" priority="32" operator="equal">
      <formula>$XFD18</formula>
    </cfRule>
  </conditionalFormatting>
  <conditionalFormatting sqref="E19">
    <cfRule type="cellIs" dxfId="42" priority="31" operator="equal">
      <formula>$XEY19</formula>
    </cfRule>
  </conditionalFormatting>
  <conditionalFormatting sqref="F19">
    <cfRule type="cellIs" dxfId="41" priority="30" operator="equal">
      <formula>$XEZ19</formula>
    </cfRule>
  </conditionalFormatting>
  <conditionalFormatting sqref="C19">
    <cfRule type="expression" dxfId="40" priority="28">
      <formula>OR($XFA19=0)</formula>
    </cfRule>
    <cfRule type="cellIs" dxfId="39" priority="29" operator="equal">
      <formula>$XFB19</formula>
    </cfRule>
  </conditionalFormatting>
  <conditionalFormatting sqref="D19">
    <cfRule type="cellIs" dxfId="38" priority="27" operator="equal">
      <formula>$XEX19</formula>
    </cfRule>
  </conditionalFormatting>
  <conditionalFormatting sqref="B19">
    <cfRule type="cellIs" dxfId="37" priority="26" operator="equal">
      <formula>$XEU19</formula>
    </cfRule>
  </conditionalFormatting>
  <conditionalFormatting sqref="G19">
    <cfRule type="cellIs" dxfId="36" priority="25" operator="equal">
      <formula>$XFD19</formula>
    </cfRule>
  </conditionalFormatting>
  <conditionalFormatting sqref="E26">
    <cfRule type="cellIs" dxfId="35" priority="24" operator="equal">
      <formula>$XEY26</formula>
    </cfRule>
  </conditionalFormatting>
  <conditionalFormatting sqref="F26">
    <cfRule type="cellIs" dxfId="34" priority="23" operator="equal">
      <formula>$XEZ26</formula>
    </cfRule>
  </conditionalFormatting>
  <conditionalFormatting sqref="C26">
    <cfRule type="expression" dxfId="33" priority="21">
      <formula>OR($XFA26=0)</formula>
    </cfRule>
    <cfRule type="cellIs" dxfId="32" priority="22" operator="equal">
      <formula>$XFB26</formula>
    </cfRule>
  </conditionalFormatting>
  <conditionalFormatting sqref="D26">
    <cfRule type="cellIs" dxfId="31" priority="20" operator="equal">
      <formula>$XEX26</formula>
    </cfRule>
  </conditionalFormatting>
  <conditionalFormatting sqref="B26">
    <cfRule type="cellIs" dxfId="30" priority="19" operator="equal">
      <formula>$XEU26</formula>
    </cfRule>
  </conditionalFormatting>
  <conditionalFormatting sqref="G26">
    <cfRule type="cellIs" dxfId="29" priority="18" operator="equal">
      <formula>$XFD26</formula>
    </cfRule>
  </conditionalFormatting>
  <conditionalFormatting sqref="E32">
    <cfRule type="cellIs" dxfId="28" priority="17" operator="equal">
      <formula>$XEY32</formula>
    </cfRule>
  </conditionalFormatting>
  <conditionalFormatting sqref="F32">
    <cfRule type="cellIs" dxfId="27" priority="16" operator="equal">
      <formula>$XEZ32</formula>
    </cfRule>
  </conditionalFormatting>
  <conditionalFormatting sqref="C32">
    <cfRule type="expression" dxfId="26" priority="14">
      <formula>OR($XFA32=0)</formula>
    </cfRule>
    <cfRule type="cellIs" dxfId="25" priority="15" operator="equal">
      <formula>$XFB32</formula>
    </cfRule>
  </conditionalFormatting>
  <conditionalFormatting sqref="D32">
    <cfRule type="cellIs" dxfId="24" priority="13" operator="equal">
      <formula>$XEX32</formula>
    </cfRule>
  </conditionalFormatting>
  <conditionalFormatting sqref="G32">
    <cfRule type="cellIs" dxfId="23" priority="12" operator="equal">
      <formula>$XFD32</formula>
    </cfRule>
  </conditionalFormatting>
  <conditionalFormatting sqref="C41">
    <cfRule type="expression" dxfId="22" priority="10">
      <formula>OR($XFA41=0)</formula>
    </cfRule>
    <cfRule type="cellIs" dxfId="21" priority="11" operator="equal">
      <formula>$XFB41</formula>
    </cfRule>
  </conditionalFormatting>
  <conditionalFormatting sqref="D41">
    <cfRule type="cellIs" dxfId="20" priority="9" operator="equal">
      <formula>$XEX41</formula>
    </cfRule>
  </conditionalFormatting>
  <conditionalFormatting sqref="B41">
    <cfRule type="cellIs" dxfId="19" priority="8" operator="equal">
      <formula>$XEU41</formula>
    </cfRule>
  </conditionalFormatting>
  <conditionalFormatting sqref="E46">
    <cfRule type="cellIs" dxfId="6" priority="7" operator="equal">
      <formula>$XEY46</formula>
    </cfRule>
  </conditionalFormatting>
  <conditionalFormatting sqref="F46">
    <cfRule type="cellIs" dxfId="5" priority="6" operator="equal">
      <formula>$XEZ46</formula>
    </cfRule>
  </conditionalFormatting>
  <conditionalFormatting sqref="C46">
    <cfRule type="expression" dxfId="4" priority="4">
      <formula>OR($XFA46=0)</formula>
    </cfRule>
    <cfRule type="cellIs" dxfId="3" priority="5" operator="equal">
      <formula>$XFB46</formula>
    </cfRule>
  </conditionalFormatting>
  <conditionalFormatting sqref="D46">
    <cfRule type="cellIs" dxfId="2" priority="3" operator="equal">
      <formula>$XEX46</formula>
    </cfRule>
  </conditionalFormatting>
  <conditionalFormatting sqref="B46">
    <cfRule type="cellIs" dxfId="1" priority="2" operator="equal">
      <formula>$XEU46</formula>
    </cfRule>
  </conditionalFormatting>
  <conditionalFormatting sqref="G46">
    <cfRule type="cellIs" dxfId="0" priority="1" operator="equal">
      <formula>$XFD46</formula>
    </cfRule>
  </conditionalFormatting>
  <dataValidations count="4">
    <dataValidation type="list" allowBlank="1" showDropDown="1" showInputMessage="1" showErrorMessage="1" sqref="G2" xr:uid="{4029C4E6-9032-4B9D-9F58-978943443D80}">
      <formula1>$G$2</formula1>
    </dataValidation>
    <dataValidation allowBlank="1" showDropDown="1" showInputMessage="1" showErrorMessage="1" sqref="C2:F2" xr:uid="{8A6E4666-59CA-4BF2-BE90-6ED077487FAC}"/>
    <dataValidation type="list" allowBlank="1" showInputMessage="1" showErrorMessage="1" sqref="C4:C111" xr:uid="{CDF0A1D4-64B8-4D48-9110-2820760425A5}">
      <formula1>INDIRECT(B4)</formula1>
    </dataValidation>
    <dataValidation type="list" allowBlank="1" showInputMessage="1" showErrorMessage="1" sqref="B4:B111" xr:uid="{B0CA13A1-54CF-46C3-A6D5-869F25B414AB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A889EF0-6999-4F57-A35B-23C65ABF7368}">
          <x14:formula1>
            <xm:f>Lookups!$A$2:$A$10</xm:f>
          </x14:formula1>
          <xm:sqref>D4:D45 D47:D111</xm:sqref>
        </x14:dataValidation>
        <x14:dataValidation type="date" allowBlank="1" showInputMessage="1" showErrorMessage="1" xr:uid="{254D6D2B-6C64-4850-B090-776FA6E1FD83}">
          <x14:formula1>
            <xm:f>Lookups!AL93</xm:f>
          </x14:formula1>
          <x14:formula2>
            <xm:f>Lookups!AM93</xm:f>
          </x14:formula2>
          <xm:sqref>E4:E45 E47:E111</xm:sqref>
        </x14:dataValidation>
        <x14:dataValidation type="date" allowBlank="1" showInputMessage="1" showErrorMessage="1" xr:uid="{FCC3FEED-7BDE-4C34-A9A5-B6616070A1B7}">
          <x14:formula1>
            <xm:f>Lookups!AL93</xm:f>
          </x14:formula1>
          <x14:formula2>
            <xm:f>Lookups!AM93</xm:f>
          </x14:formula2>
          <xm:sqref>F4:F45 F47:F111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X54" zoomScale="130" zoomScaleNormal="130" workbookViewId="0">
      <selection activeCell="D10" sqref="D10"/>
    </sheetView>
  </sheetViews>
  <sheetFormatPr defaultRowHeight="14.4" x14ac:dyDescent="0.3"/>
  <cols>
    <col min="1" max="1" width="26.6640625" customWidth="1"/>
    <col min="2" max="2" width="0.88671875" customWidth="1"/>
    <col min="3" max="3" width="1.109375" customWidth="1"/>
    <col min="4" max="4" width="8.6640625" customWidth="1"/>
    <col min="5" max="5" width="1" customWidth="1"/>
    <col min="6" max="6" width="18.88671875" bestFit="1" customWidth="1"/>
    <col min="7" max="7" width="1.33203125" customWidth="1"/>
    <col min="8" max="8" width="10.5546875" style="1" bestFit="1" customWidth="1"/>
    <col min="9" max="9" width="1.6640625" style="1" customWidth="1"/>
    <col min="10" max="10" width="17.33203125" style="1" bestFit="1" customWidth="1"/>
    <col min="11" max="11" width="1.44140625" style="1" customWidth="1"/>
    <col min="12" max="12" width="17.33203125" style="1" bestFit="1" customWidth="1"/>
    <col min="13" max="13" width="1" style="1" customWidth="1"/>
    <col min="14" max="14" width="15.88671875" style="1" customWidth="1"/>
    <col min="15" max="15" width="0.5546875" style="1" customWidth="1"/>
    <col min="16" max="16" width="10.44140625" style="1" bestFit="1" customWidth="1"/>
    <col min="17" max="17" width="0.44140625" style="1" customWidth="1"/>
    <col min="18" max="18" width="9.109375" style="1"/>
    <col min="19" max="19" width="0.6640625" style="1" customWidth="1"/>
    <col min="20" max="20" width="15.33203125" style="1" customWidth="1"/>
    <col min="21" max="21" width="1.5546875" style="1" customWidth="1"/>
    <col min="22" max="22" width="12.33203125" style="1" bestFit="1" customWidth="1"/>
    <col min="23" max="23" width="1" style="1" customWidth="1"/>
    <col min="24" max="24" width="10.33203125" style="1" bestFit="1" customWidth="1"/>
    <col min="25" max="25" width="0.5546875" style="1" customWidth="1"/>
    <col min="26" max="26" width="6.109375" style="1" bestFit="1" customWidth="1"/>
    <col min="27" max="27" width="0.44140625" style="1" customWidth="1"/>
    <col min="28" max="28" width="17.109375" style="1" customWidth="1"/>
    <col min="29" max="29" width="1.88671875" style="1" customWidth="1"/>
    <col min="30" max="30" width="11.88671875" style="1" customWidth="1"/>
    <col min="31" max="31" width="2.88671875" style="1" customWidth="1"/>
    <col min="32" max="32" width="12.109375" style="1" bestFit="1" customWidth="1"/>
    <col min="33" max="33" width="2.5546875" style="1" customWidth="1"/>
    <col min="34" max="34" width="10.109375" style="1" customWidth="1"/>
    <col min="35" max="35" width="1.33203125" style="1" customWidth="1"/>
    <col min="36" max="36" width="10.6640625" style="1" bestFit="1" customWidth="1"/>
    <col min="37" max="37" width="1.33203125" style="1" customWidth="1"/>
    <col min="38" max="38" width="10.109375" style="9" customWidth="1"/>
    <col min="39" max="39" width="10.6640625" bestFit="1" customWidth="1"/>
  </cols>
  <sheetData>
    <row r="1" spans="1:39" x14ac:dyDescent="0.3">
      <c r="A1" s="6" t="s">
        <v>28</v>
      </c>
      <c r="D1" s="6" t="s">
        <v>29</v>
      </c>
      <c r="F1" s="6" t="s">
        <v>30</v>
      </c>
      <c r="H1" s="6" t="s">
        <v>31</v>
      </c>
      <c r="J1" s="6" t="s">
        <v>32</v>
      </c>
      <c r="L1" s="6" t="s">
        <v>33</v>
      </c>
      <c r="N1" s="6" t="s">
        <v>34</v>
      </c>
      <c r="P1" s="6" t="s">
        <v>35</v>
      </c>
      <c r="R1" s="6" t="s">
        <v>36</v>
      </c>
      <c r="T1" s="6" t="s">
        <v>26</v>
      </c>
      <c r="V1" s="6" t="s">
        <v>37</v>
      </c>
      <c r="X1" s="6" t="s">
        <v>38</v>
      </c>
      <c r="Z1" s="6" t="s">
        <v>39</v>
      </c>
      <c r="AB1" s="6" t="s">
        <v>40</v>
      </c>
      <c r="AD1" s="17" t="s">
        <v>328</v>
      </c>
      <c r="AE1" s="16"/>
      <c r="AF1" s="6" t="s">
        <v>21</v>
      </c>
      <c r="AH1" s="6" t="s">
        <v>41</v>
      </c>
      <c r="AJ1" s="6" t="s">
        <v>42</v>
      </c>
      <c r="AL1" s="6" t="s">
        <v>5</v>
      </c>
      <c r="AM1" s="6" t="s">
        <v>6</v>
      </c>
    </row>
    <row r="2" spans="1:39" x14ac:dyDescent="0.3">
      <c r="A2" s="2" t="s">
        <v>43</v>
      </c>
      <c r="D2" s="5" t="s">
        <v>30</v>
      </c>
      <c r="F2" s="1" t="s">
        <v>44</v>
      </c>
      <c r="H2" s="1" t="s">
        <v>24</v>
      </c>
      <c r="J2" s="1" t="s">
        <v>45</v>
      </c>
      <c r="L2" s="1" t="s">
        <v>46</v>
      </c>
      <c r="N2" s="1" t="s">
        <v>47</v>
      </c>
      <c r="P2" s="1" t="s">
        <v>48</v>
      </c>
      <c r="R2" s="1" t="s">
        <v>49</v>
      </c>
      <c r="T2" s="1" t="s">
        <v>50</v>
      </c>
      <c r="V2" s="1" t="s">
        <v>51</v>
      </c>
      <c r="X2" s="1" t="s">
        <v>52</v>
      </c>
      <c r="Z2" s="1" t="s">
        <v>53</v>
      </c>
      <c r="AB2" s="1" t="s">
        <v>54</v>
      </c>
      <c r="AD2" s="1" t="s">
        <v>55</v>
      </c>
      <c r="AF2" s="1" t="s">
        <v>56</v>
      </c>
      <c r="AH2" s="1" t="s">
        <v>57</v>
      </c>
      <c r="AJ2" s="1" t="s">
        <v>58</v>
      </c>
      <c r="AL2" s="9">
        <v>42736</v>
      </c>
      <c r="AM2" s="9">
        <v>46022</v>
      </c>
    </row>
    <row r="3" spans="1:39" x14ac:dyDescent="0.3">
      <c r="A3" s="2" t="s">
        <v>59</v>
      </c>
      <c r="D3" s="5" t="s">
        <v>31</v>
      </c>
      <c r="F3" s="1" t="s">
        <v>60</v>
      </c>
      <c r="L3" s="1" t="s">
        <v>61</v>
      </c>
      <c r="N3" s="1" t="s">
        <v>62</v>
      </c>
      <c r="P3" s="1" t="s">
        <v>63</v>
      </c>
      <c r="T3" s="1" t="s">
        <v>342</v>
      </c>
      <c r="V3" s="1" t="s">
        <v>65</v>
      </c>
      <c r="X3" s="1" t="s">
        <v>66</v>
      </c>
      <c r="AB3" s="1" t="s">
        <v>67</v>
      </c>
      <c r="AD3" s="1" t="s">
        <v>352</v>
      </c>
      <c r="AF3" s="1" t="s">
        <v>69</v>
      </c>
      <c r="AH3" s="1" t="s">
        <v>70</v>
      </c>
      <c r="AJ3" s="1" t="s">
        <v>71</v>
      </c>
    </row>
    <row r="4" spans="1:39" x14ac:dyDescent="0.3">
      <c r="A4" s="2" t="s">
        <v>25</v>
      </c>
      <c r="D4" s="5" t="s">
        <v>32</v>
      </c>
      <c r="F4" s="1" t="s">
        <v>72</v>
      </c>
      <c r="L4" s="1" t="s">
        <v>73</v>
      </c>
      <c r="N4" s="1" t="s">
        <v>74</v>
      </c>
      <c r="P4" s="1" t="s">
        <v>75</v>
      </c>
      <c r="T4" s="1" t="s">
        <v>349</v>
      </c>
      <c r="V4" s="1" t="s">
        <v>77</v>
      </c>
      <c r="X4" s="1" t="s">
        <v>78</v>
      </c>
      <c r="AB4" s="1" t="s">
        <v>79</v>
      </c>
      <c r="AD4" s="1" t="s">
        <v>68</v>
      </c>
      <c r="AF4" s="1" t="s">
        <v>81</v>
      </c>
      <c r="AH4" s="1" t="s">
        <v>82</v>
      </c>
      <c r="AJ4" s="1" t="s">
        <v>83</v>
      </c>
    </row>
    <row r="5" spans="1:39" x14ac:dyDescent="0.3">
      <c r="A5" s="2" t="s">
        <v>84</v>
      </c>
      <c r="D5" s="5" t="s">
        <v>33</v>
      </c>
      <c r="F5" s="1" t="s">
        <v>85</v>
      </c>
      <c r="L5" s="1" t="s">
        <v>86</v>
      </c>
      <c r="N5" s="1" t="s">
        <v>87</v>
      </c>
      <c r="P5" s="1" t="s">
        <v>88</v>
      </c>
      <c r="T5" s="1" t="s">
        <v>64</v>
      </c>
      <c r="V5" s="1" t="s">
        <v>90</v>
      </c>
      <c r="X5" s="1" t="s">
        <v>91</v>
      </c>
      <c r="AB5" s="1" t="s">
        <v>92</v>
      </c>
      <c r="AD5" s="1" t="s">
        <v>353</v>
      </c>
      <c r="AF5" s="1" t="s">
        <v>94</v>
      </c>
      <c r="AJ5" s="1" t="s">
        <v>95</v>
      </c>
    </row>
    <row r="6" spans="1:39" x14ac:dyDescent="0.3">
      <c r="A6" s="2" t="s">
        <v>96</v>
      </c>
      <c r="D6" s="5" t="s">
        <v>34</v>
      </c>
      <c r="F6" s="1" t="s">
        <v>97</v>
      </c>
      <c r="L6" s="1" t="s">
        <v>98</v>
      </c>
      <c r="N6" s="1" t="s">
        <v>99</v>
      </c>
      <c r="P6" s="1" t="s">
        <v>100</v>
      </c>
      <c r="T6" s="1" t="s">
        <v>76</v>
      </c>
      <c r="V6" s="1" t="s">
        <v>102</v>
      </c>
      <c r="X6" s="1" t="s">
        <v>103</v>
      </c>
      <c r="AB6" s="1" t="s">
        <v>115</v>
      </c>
      <c r="AD6" s="1" t="s">
        <v>354</v>
      </c>
      <c r="AF6" s="1" t="s">
        <v>105</v>
      </c>
      <c r="AJ6" s="1" t="s">
        <v>106</v>
      </c>
    </row>
    <row r="7" spans="1:39" x14ac:dyDescent="0.3">
      <c r="A7" s="3" t="s">
        <v>107</v>
      </c>
      <c r="D7" s="5" t="s">
        <v>35</v>
      </c>
      <c r="F7" s="1" t="s">
        <v>108</v>
      </c>
      <c r="L7" s="1" t="s">
        <v>109</v>
      </c>
      <c r="N7" s="1" t="s">
        <v>110</v>
      </c>
      <c r="P7" s="1" t="s">
        <v>111</v>
      </c>
      <c r="T7" s="1" t="s">
        <v>350</v>
      </c>
      <c r="V7" s="1" t="s">
        <v>113</v>
      </c>
      <c r="X7" s="1" t="s">
        <v>114</v>
      </c>
      <c r="AB7" s="1" t="s">
        <v>126</v>
      </c>
      <c r="AD7" s="1" t="s">
        <v>80</v>
      </c>
      <c r="AF7" s="1" t="s">
        <v>117</v>
      </c>
      <c r="AJ7" s="1" t="s">
        <v>118</v>
      </c>
    </row>
    <row r="8" spans="1:39" x14ac:dyDescent="0.3">
      <c r="A8" s="2" t="s">
        <v>119</v>
      </c>
      <c r="D8" s="5" t="s">
        <v>36</v>
      </c>
      <c r="F8" s="1" t="s">
        <v>120</v>
      </c>
      <c r="L8" s="1" t="s">
        <v>121</v>
      </c>
      <c r="P8" s="1" t="s">
        <v>122</v>
      </c>
      <c r="T8" s="1" t="s">
        <v>89</v>
      </c>
      <c r="V8" s="1" t="s">
        <v>124</v>
      </c>
      <c r="X8" s="1" t="s">
        <v>125</v>
      </c>
      <c r="AB8" s="1" t="s">
        <v>136</v>
      </c>
      <c r="AD8" s="1" t="s">
        <v>93</v>
      </c>
      <c r="AF8" s="1" t="s">
        <v>128</v>
      </c>
      <c r="AJ8" s="1" t="s">
        <v>129</v>
      </c>
    </row>
    <row r="9" spans="1:39" x14ac:dyDescent="0.3">
      <c r="A9" s="2" t="s">
        <v>23</v>
      </c>
      <c r="D9" s="5" t="s">
        <v>26</v>
      </c>
      <c r="F9" s="1" t="s">
        <v>130</v>
      </c>
      <c r="L9" s="1" t="s">
        <v>131</v>
      </c>
      <c r="P9" s="1" t="s">
        <v>132</v>
      </c>
      <c r="T9" s="1" t="s">
        <v>101</v>
      </c>
      <c r="V9" s="1" t="s">
        <v>134</v>
      </c>
      <c r="X9" s="1" t="s">
        <v>135</v>
      </c>
      <c r="AB9" s="1" t="s">
        <v>145</v>
      </c>
      <c r="AD9" s="1" t="s">
        <v>104</v>
      </c>
      <c r="AF9" s="1" t="s">
        <v>138</v>
      </c>
      <c r="AJ9" s="1" t="s">
        <v>139</v>
      </c>
    </row>
    <row r="10" spans="1:39" x14ac:dyDescent="0.3">
      <c r="A10" s="2" t="s">
        <v>140</v>
      </c>
      <c r="D10" s="5" t="s">
        <v>37</v>
      </c>
      <c r="F10" s="1" t="s">
        <v>141</v>
      </c>
      <c r="L10" s="1" t="s">
        <v>142</v>
      </c>
      <c r="P10" s="1" t="s">
        <v>143</v>
      </c>
      <c r="T10" s="1" t="s">
        <v>112</v>
      </c>
      <c r="V10" s="1" t="s">
        <v>45</v>
      </c>
      <c r="X10" s="1" t="s">
        <v>87</v>
      </c>
      <c r="AB10" s="1" t="s">
        <v>155</v>
      </c>
      <c r="AD10" s="1" t="s">
        <v>116</v>
      </c>
      <c r="AF10" s="1" t="s">
        <v>147</v>
      </c>
      <c r="AJ10" s="1" t="s">
        <v>148</v>
      </c>
    </row>
    <row r="11" spans="1:39" x14ac:dyDescent="0.3">
      <c r="A11" s="1"/>
      <c r="D11" s="5" t="s">
        <v>38</v>
      </c>
      <c r="F11" s="1" t="s">
        <v>149</v>
      </c>
      <c r="L11" s="1" t="s">
        <v>150</v>
      </c>
      <c r="P11" s="1" t="s">
        <v>151</v>
      </c>
      <c r="T11" s="1" t="s">
        <v>123</v>
      </c>
      <c r="V11" s="1" t="s">
        <v>153</v>
      </c>
      <c r="X11" s="1" t="s">
        <v>154</v>
      </c>
      <c r="AD11" s="1" t="s">
        <v>127</v>
      </c>
      <c r="AF11" s="1" t="s">
        <v>156</v>
      </c>
      <c r="AJ11" s="1" t="s">
        <v>157</v>
      </c>
    </row>
    <row r="12" spans="1:39" x14ac:dyDescent="0.3">
      <c r="A12" s="1"/>
      <c r="D12" s="5" t="s">
        <v>39</v>
      </c>
      <c r="F12" s="1" t="s">
        <v>158</v>
      </c>
      <c r="L12" s="1" t="s">
        <v>159</v>
      </c>
      <c r="P12" s="1" t="s">
        <v>160</v>
      </c>
      <c r="T12" s="1" t="s">
        <v>133</v>
      </c>
      <c r="V12" s="1" t="s">
        <v>162</v>
      </c>
      <c r="X12" s="1" t="s">
        <v>163</v>
      </c>
      <c r="AD12" s="1" t="s">
        <v>137</v>
      </c>
      <c r="AF12" s="1" t="s">
        <v>164</v>
      </c>
      <c r="AJ12" s="1" t="s">
        <v>165</v>
      </c>
    </row>
    <row r="13" spans="1:39" x14ac:dyDescent="0.3">
      <c r="A13" s="1"/>
      <c r="D13" s="5" t="s">
        <v>40</v>
      </c>
      <c r="F13" s="1" t="s">
        <v>166</v>
      </c>
      <c r="P13" s="1" t="s">
        <v>167</v>
      </c>
      <c r="T13" s="1" t="s">
        <v>343</v>
      </c>
      <c r="V13" s="1" t="s">
        <v>169</v>
      </c>
      <c r="X13" s="1" t="s">
        <v>170</v>
      </c>
      <c r="AD13" s="1" t="s">
        <v>146</v>
      </c>
      <c r="AF13" s="1" t="s">
        <v>171</v>
      </c>
      <c r="AJ13" s="1" t="s">
        <v>172</v>
      </c>
    </row>
    <row r="14" spans="1:39" x14ac:dyDescent="0.3">
      <c r="D14" s="5" t="s">
        <v>328</v>
      </c>
      <c r="F14" s="1" t="s">
        <v>173</v>
      </c>
      <c r="P14" s="1" t="s">
        <v>174</v>
      </c>
      <c r="T14" s="1" t="s">
        <v>144</v>
      </c>
      <c r="V14" s="1" t="s">
        <v>136</v>
      </c>
      <c r="AF14" s="1" t="s">
        <v>176</v>
      </c>
      <c r="AJ14" s="1" t="s">
        <v>177</v>
      </c>
    </row>
    <row r="15" spans="1:39" x14ac:dyDescent="0.3">
      <c r="D15" s="5" t="s">
        <v>21</v>
      </c>
      <c r="F15" s="1" t="s">
        <v>178</v>
      </c>
      <c r="P15" s="1" t="s">
        <v>179</v>
      </c>
      <c r="T15" s="1" t="s">
        <v>344</v>
      </c>
      <c r="V15" s="1" t="s">
        <v>181</v>
      </c>
      <c r="AF15" s="1" t="s">
        <v>182</v>
      </c>
      <c r="AJ15" s="1" t="s">
        <v>183</v>
      </c>
    </row>
    <row r="16" spans="1:39" x14ac:dyDescent="0.3">
      <c r="D16" s="5" t="s">
        <v>41</v>
      </c>
      <c r="F16" s="1" t="s">
        <v>184</v>
      </c>
      <c r="T16" s="1" t="s">
        <v>348</v>
      </c>
      <c r="V16" s="1" t="s">
        <v>186</v>
      </c>
      <c r="AF16" s="1" t="s">
        <v>187</v>
      </c>
      <c r="AJ16" s="1" t="s">
        <v>188</v>
      </c>
    </row>
    <row r="17" spans="4:36" x14ac:dyDescent="0.3">
      <c r="D17" s="5" t="s">
        <v>42</v>
      </c>
      <c r="F17" s="1" t="s">
        <v>189</v>
      </c>
      <c r="T17" s="1" t="s">
        <v>152</v>
      </c>
      <c r="AF17" s="1" t="s">
        <v>191</v>
      </c>
      <c r="AJ17" s="1" t="s">
        <v>192</v>
      </c>
    </row>
    <row r="18" spans="4:36" x14ac:dyDescent="0.3">
      <c r="F18" s="1" t="s">
        <v>193</v>
      </c>
      <c r="T18" s="1" t="s">
        <v>161</v>
      </c>
      <c r="AF18" s="1" t="s">
        <v>195</v>
      </c>
      <c r="AJ18" s="1" t="s">
        <v>196</v>
      </c>
    </row>
    <row r="19" spans="4:36" x14ac:dyDescent="0.3">
      <c r="F19" s="1" t="s">
        <v>197</v>
      </c>
      <c r="T19" s="1" t="s">
        <v>168</v>
      </c>
      <c r="AF19" s="1" t="s">
        <v>199</v>
      </c>
      <c r="AJ19" s="1" t="s">
        <v>200</v>
      </c>
    </row>
    <row r="20" spans="4:36" x14ac:dyDescent="0.3">
      <c r="F20" s="1" t="s">
        <v>201</v>
      </c>
      <c r="T20" s="1" t="s">
        <v>175</v>
      </c>
      <c r="AF20" s="1" t="s">
        <v>203</v>
      </c>
      <c r="AJ20" s="1" t="s">
        <v>204</v>
      </c>
    </row>
    <row r="21" spans="4:36" x14ac:dyDescent="0.3">
      <c r="F21" s="1" t="s">
        <v>205</v>
      </c>
      <c r="T21" s="1" t="s">
        <v>180</v>
      </c>
      <c r="AF21" s="1" t="s">
        <v>207</v>
      </c>
      <c r="AJ21" s="1" t="s">
        <v>208</v>
      </c>
    </row>
    <row r="22" spans="4:36" x14ac:dyDescent="0.3">
      <c r="F22" s="1" t="s">
        <v>209</v>
      </c>
      <c r="T22" s="1" t="s">
        <v>345</v>
      </c>
      <c r="AF22" s="1" t="s">
        <v>210</v>
      </c>
      <c r="AJ22" s="1" t="s">
        <v>211</v>
      </c>
    </row>
    <row r="23" spans="4:36" x14ac:dyDescent="0.3">
      <c r="F23" s="1" t="s">
        <v>212</v>
      </c>
      <c r="T23" s="1" t="s">
        <v>185</v>
      </c>
      <c r="AF23" s="1" t="s">
        <v>214</v>
      </c>
      <c r="AJ23" s="1" t="s">
        <v>215</v>
      </c>
    </row>
    <row r="24" spans="4:36" x14ac:dyDescent="0.3">
      <c r="F24" s="1" t="s">
        <v>216</v>
      </c>
      <c r="T24" s="1" t="s">
        <v>190</v>
      </c>
      <c r="AF24" s="1" t="s">
        <v>218</v>
      </c>
    </row>
    <row r="25" spans="4:36" x14ac:dyDescent="0.3">
      <c r="F25" s="1" t="s">
        <v>219</v>
      </c>
      <c r="T25" s="1" t="s">
        <v>346</v>
      </c>
      <c r="AF25" s="1" t="s">
        <v>221</v>
      </c>
    </row>
    <row r="26" spans="4:36" x14ac:dyDescent="0.3">
      <c r="F26" s="1" t="s">
        <v>222</v>
      </c>
      <c r="T26" s="1" t="s">
        <v>194</v>
      </c>
      <c r="AF26" s="1" t="s">
        <v>223</v>
      </c>
    </row>
    <row r="27" spans="4:36" x14ac:dyDescent="0.3">
      <c r="F27" s="1" t="s">
        <v>224</v>
      </c>
      <c r="T27" s="1" t="s">
        <v>198</v>
      </c>
      <c r="AF27" s="1" t="s">
        <v>225</v>
      </c>
    </row>
    <row r="28" spans="4:36" x14ac:dyDescent="0.3">
      <c r="F28" s="1" t="s">
        <v>226</v>
      </c>
      <c r="T28" s="1" t="s">
        <v>202</v>
      </c>
      <c r="AF28" s="1" t="s">
        <v>227</v>
      </c>
    </row>
    <row r="29" spans="4:36" x14ac:dyDescent="0.3">
      <c r="F29" s="1" t="s">
        <v>228</v>
      </c>
      <c r="T29" s="1" t="s">
        <v>206</v>
      </c>
      <c r="AF29" s="1" t="s">
        <v>229</v>
      </c>
    </row>
    <row r="30" spans="4:36" x14ac:dyDescent="0.3">
      <c r="F30" s="1" t="s">
        <v>230</v>
      </c>
      <c r="T30" s="1" t="s">
        <v>347</v>
      </c>
      <c r="AF30" s="1" t="s">
        <v>231</v>
      </c>
    </row>
    <row r="31" spans="4:36" x14ac:dyDescent="0.3">
      <c r="F31" s="1" t="s">
        <v>232</v>
      </c>
      <c r="T31" s="1" t="s">
        <v>27</v>
      </c>
      <c r="AF31" s="1" t="s">
        <v>233</v>
      </c>
    </row>
    <row r="32" spans="4:36" x14ac:dyDescent="0.3">
      <c r="F32" s="1" t="s">
        <v>234</v>
      </c>
      <c r="T32" s="1" t="s">
        <v>213</v>
      </c>
      <c r="AF32" s="1" t="s">
        <v>235</v>
      </c>
    </row>
    <row r="33" spans="6:32" x14ac:dyDescent="0.3">
      <c r="F33" s="1" t="s">
        <v>236</v>
      </c>
      <c r="T33" s="1" t="s">
        <v>217</v>
      </c>
      <c r="AF33" s="1" t="s">
        <v>237</v>
      </c>
    </row>
    <row r="34" spans="6:32" x14ac:dyDescent="0.3">
      <c r="F34" s="1" t="s">
        <v>238</v>
      </c>
      <c r="T34" s="1" t="s">
        <v>351</v>
      </c>
      <c r="AF34" s="1" t="s">
        <v>239</v>
      </c>
    </row>
    <row r="35" spans="6:32" x14ac:dyDescent="0.3">
      <c r="F35" s="1" t="s">
        <v>240</v>
      </c>
      <c r="T35" s="1" t="s">
        <v>220</v>
      </c>
      <c r="AF35" s="1" t="s">
        <v>241</v>
      </c>
    </row>
    <row r="36" spans="6:32" x14ac:dyDescent="0.3">
      <c r="F36" s="1" t="s">
        <v>242</v>
      </c>
      <c r="AF36" s="1" t="s">
        <v>243</v>
      </c>
    </row>
    <row r="37" spans="6:32" x14ac:dyDescent="0.3">
      <c r="F37" s="1" t="s">
        <v>244</v>
      </c>
      <c r="AF37" s="1" t="s">
        <v>245</v>
      </c>
    </row>
    <row r="38" spans="6:32" x14ac:dyDescent="0.3">
      <c r="F38" s="1" t="s">
        <v>246</v>
      </c>
      <c r="AF38" s="1" t="s">
        <v>247</v>
      </c>
    </row>
    <row r="39" spans="6:32" x14ac:dyDescent="0.3">
      <c r="F39" s="1" t="s">
        <v>248</v>
      </c>
      <c r="AF39" s="1" t="s">
        <v>249</v>
      </c>
    </row>
    <row r="40" spans="6:32" x14ac:dyDescent="0.3">
      <c r="F40" s="1" t="s">
        <v>250</v>
      </c>
      <c r="AF40" s="1" t="s">
        <v>251</v>
      </c>
    </row>
    <row r="41" spans="6:32" x14ac:dyDescent="0.3">
      <c r="F41" s="1" t="s">
        <v>252</v>
      </c>
      <c r="AF41" s="1" t="s">
        <v>253</v>
      </c>
    </row>
    <row r="42" spans="6:32" x14ac:dyDescent="0.3">
      <c r="F42" s="1" t="s">
        <v>254</v>
      </c>
      <c r="AF42" s="1" t="s">
        <v>255</v>
      </c>
    </row>
    <row r="43" spans="6:32" x14ac:dyDescent="0.3">
      <c r="F43" s="1" t="s">
        <v>256</v>
      </c>
      <c r="AF43" s="1" t="s">
        <v>257</v>
      </c>
    </row>
    <row r="44" spans="6:32" x14ac:dyDescent="0.3">
      <c r="F44" s="1" t="s">
        <v>258</v>
      </c>
      <c r="AF44" s="1" t="s">
        <v>259</v>
      </c>
    </row>
    <row r="45" spans="6:32" x14ac:dyDescent="0.3">
      <c r="F45" s="1" t="s">
        <v>260</v>
      </c>
      <c r="AF45" s="1" t="s">
        <v>261</v>
      </c>
    </row>
    <row r="46" spans="6:32" x14ac:dyDescent="0.3">
      <c r="F46" s="1" t="s">
        <v>262</v>
      </c>
      <c r="AF46" s="1" t="s">
        <v>263</v>
      </c>
    </row>
    <row r="47" spans="6:32" x14ac:dyDescent="0.3">
      <c r="F47" s="1" t="s">
        <v>264</v>
      </c>
      <c r="AF47" s="1" t="s">
        <v>265</v>
      </c>
    </row>
    <row r="48" spans="6:32" x14ac:dyDescent="0.3">
      <c r="F48" s="1" t="s">
        <v>266</v>
      </c>
      <c r="AF48" s="1" t="s">
        <v>267</v>
      </c>
    </row>
    <row r="49" spans="6:32" x14ac:dyDescent="0.3">
      <c r="F49" s="1" t="s">
        <v>268</v>
      </c>
      <c r="AF49" s="1" t="s">
        <v>269</v>
      </c>
    </row>
    <row r="50" spans="6:32" x14ac:dyDescent="0.3">
      <c r="F50" s="1" t="s">
        <v>270</v>
      </c>
      <c r="AF50" s="1" t="s">
        <v>271</v>
      </c>
    </row>
    <row r="51" spans="6:32" x14ac:dyDescent="0.3">
      <c r="F51" s="1" t="s">
        <v>272</v>
      </c>
      <c r="AF51" s="1" t="s">
        <v>273</v>
      </c>
    </row>
    <row r="52" spans="6:32" x14ac:dyDescent="0.3">
      <c r="F52" s="1" t="s">
        <v>274</v>
      </c>
      <c r="AF52" s="1" t="s">
        <v>275</v>
      </c>
    </row>
    <row r="53" spans="6:32" x14ac:dyDescent="0.3">
      <c r="F53" s="1" t="s">
        <v>276</v>
      </c>
      <c r="AF53" s="1" t="s">
        <v>277</v>
      </c>
    </row>
    <row r="54" spans="6:32" x14ac:dyDescent="0.3">
      <c r="F54" s="1" t="s">
        <v>278</v>
      </c>
      <c r="AF54" s="1" t="s">
        <v>327</v>
      </c>
    </row>
    <row r="55" spans="6:32" x14ac:dyDescent="0.3">
      <c r="F55" s="1" t="s">
        <v>280</v>
      </c>
      <c r="AF55" s="1" t="s">
        <v>279</v>
      </c>
    </row>
    <row r="56" spans="6:32" x14ac:dyDescent="0.3">
      <c r="F56" s="1" t="s">
        <v>282</v>
      </c>
      <c r="AF56" s="1" t="s">
        <v>281</v>
      </c>
    </row>
    <row r="57" spans="6:32" x14ac:dyDescent="0.3">
      <c r="F57" s="1" t="s">
        <v>284</v>
      </c>
      <c r="AF57" s="1" t="s">
        <v>283</v>
      </c>
    </row>
    <row r="58" spans="6:32" x14ac:dyDescent="0.3">
      <c r="F58" s="1" t="s">
        <v>286</v>
      </c>
      <c r="AF58" s="1" t="s">
        <v>285</v>
      </c>
    </row>
    <row r="59" spans="6:32" x14ac:dyDescent="0.3">
      <c r="F59" s="1" t="s">
        <v>288</v>
      </c>
      <c r="AF59" s="1" t="s">
        <v>287</v>
      </c>
    </row>
    <row r="60" spans="6:32" x14ac:dyDescent="0.3">
      <c r="F60" s="1" t="s">
        <v>290</v>
      </c>
      <c r="AF60" s="1" t="s">
        <v>289</v>
      </c>
    </row>
    <row r="61" spans="6:32" x14ac:dyDescent="0.3">
      <c r="F61" s="1" t="s">
        <v>291</v>
      </c>
      <c r="AF61" s="1" t="s">
        <v>24</v>
      </c>
    </row>
    <row r="62" spans="6:32" x14ac:dyDescent="0.3">
      <c r="F62" s="1" t="s">
        <v>293</v>
      </c>
      <c r="AF62" s="1" t="s">
        <v>292</v>
      </c>
    </row>
    <row r="63" spans="6:32" x14ac:dyDescent="0.3">
      <c r="F63" s="1" t="s">
        <v>295</v>
      </c>
      <c r="AF63" s="1" t="s">
        <v>294</v>
      </c>
    </row>
    <row r="64" spans="6:32" x14ac:dyDescent="0.3">
      <c r="F64" s="1" t="s">
        <v>104</v>
      </c>
      <c r="AF64" s="1" t="s">
        <v>296</v>
      </c>
    </row>
    <row r="65" spans="6:32" x14ac:dyDescent="0.3">
      <c r="F65" s="1" t="s">
        <v>298</v>
      </c>
      <c r="AF65" s="1" t="s">
        <v>297</v>
      </c>
    </row>
    <row r="66" spans="6:32" x14ac:dyDescent="0.3">
      <c r="F66" s="1" t="s">
        <v>300</v>
      </c>
      <c r="AF66" s="1" t="s">
        <v>299</v>
      </c>
    </row>
    <row r="67" spans="6:32" x14ac:dyDescent="0.3">
      <c r="F67" s="1" t="s">
        <v>302</v>
      </c>
      <c r="AF67" s="1" t="s">
        <v>301</v>
      </c>
    </row>
    <row r="68" spans="6:32" x14ac:dyDescent="0.3">
      <c r="F68" s="1" t="s">
        <v>304</v>
      </c>
      <c r="AF68" s="1" t="s">
        <v>303</v>
      </c>
    </row>
    <row r="69" spans="6:32" x14ac:dyDescent="0.3">
      <c r="F69" s="1" t="s">
        <v>306</v>
      </c>
      <c r="AF69" s="1" t="s">
        <v>305</v>
      </c>
    </row>
    <row r="70" spans="6:32" x14ac:dyDescent="0.3">
      <c r="F70" s="1" t="s">
        <v>308</v>
      </c>
      <c r="AF70" s="1" t="s">
        <v>307</v>
      </c>
    </row>
    <row r="71" spans="6:32" x14ac:dyDescent="0.3">
      <c r="F71" s="1" t="s">
        <v>309</v>
      </c>
      <c r="AF71" s="1" t="s">
        <v>22</v>
      </c>
    </row>
    <row r="72" spans="6:32" x14ac:dyDescent="0.3">
      <c r="F72" s="1" t="s">
        <v>310</v>
      </c>
    </row>
    <row r="73" spans="6:32" x14ac:dyDescent="0.3">
      <c r="F73" s="1" t="s">
        <v>311</v>
      </c>
    </row>
    <row r="74" spans="6:32" x14ac:dyDescent="0.3">
      <c r="F74" s="1" t="s">
        <v>312</v>
      </c>
    </row>
    <row r="75" spans="6:32" x14ac:dyDescent="0.3">
      <c r="F75" s="1" t="s">
        <v>313</v>
      </c>
    </row>
    <row r="76" spans="6:32" x14ac:dyDescent="0.3">
      <c r="F76" s="1" t="s">
        <v>314</v>
      </c>
    </row>
    <row r="77" spans="6:32" x14ac:dyDescent="0.3">
      <c r="F77" s="1" t="s">
        <v>315</v>
      </c>
    </row>
    <row r="78" spans="6:32" x14ac:dyDescent="0.3">
      <c r="F78" s="1" t="s">
        <v>316</v>
      </c>
    </row>
    <row r="79" spans="6:32" x14ac:dyDescent="0.3">
      <c r="F79" s="1" t="s">
        <v>317</v>
      </c>
    </row>
    <row r="80" spans="6:32" x14ac:dyDescent="0.3">
      <c r="F80" s="1" t="s">
        <v>318</v>
      </c>
    </row>
    <row r="81" spans="6:6" x14ac:dyDescent="0.3">
      <c r="F81" s="1" t="s">
        <v>319</v>
      </c>
    </row>
    <row r="82" spans="6:6" x14ac:dyDescent="0.3">
      <c r="F82" s="1" t="s">
        <v>320</v>
      </c>
    </row>
    <row r="83" spans="6:6" x14ac:dyDescent="0.3">
      <c r="F83" s="1" t="s">
        <v>321</v>
      </c>
    </row>
    <row r="84" spans="6:6" x14ac:dyDescent="0.3">
      <c r="F84" s="1" t="s">
        <v>322</v>
      </c>
    </row>
    <row r="85" spans="6:6" x14ac:dyDescent="0.3">
      <c r="F85" s="1" t="s">
        <v>323</v>
      </c>
    </row>
    <row r="86" spans="6:6" x14ac:dyDescent="0.3">
      <c r="F86" s="1" t="s">
        <v>324</v>
      </c>
    </row>
    <row r="87" spans="6:6" x14ac:dyDescent="0.3">
      <c r="F87" s="1" t="s">
        <v>325</v>
      </c>
    </row>
    <row r="88" spans="6:6" x14ac:dyDescent="0.3">
      <c r="F88" s="1" t="s">
        <v>326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Vuyo Mpumza</cp:lastModifiedBy>
  <cp:revision/>
  <dcterms:created xsi:type="dcterms:W3CDTF">2017-05-26T10:29:31Z</dcterms:created>
  <dcterms:modified xsi:type="dcterms:W3CDTF">2022-03-18T06:22:21Z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